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vuno-my.sharepoint.com/personal/ti_vuno_com_br/Documents/VUNO/VUNO DIGITAL/Projetos/Fee/SND Fee/2026/E-mail mkt/ID 1823v25 - Atualização - Comunicado do dia 10/"/>
    </mc:Choice>
  </mc:AlternateContent>
  <xr:revisionPtr revIDLastSave="0" documentId="8_{368D49EE-806B-4BF0-8F12-EAD54A90F1B2}" xr6:coauthVersionLast="47" xr6:coauthVersionMax="47" xr10:uidLastSave="{00000000-0000-0000-0000-000000000000}"/>
  <workbookProtection workbookAlgorithmName="SHA-512" workbookHashValue="Susay9rv5eizy1XBde3niu3qjvAmpbMeI1PSCu+87APSkQ90khUsRw+q0AcIXO3L90alGO0XFivW/sqnUbVaKw==" workbookSaltValue="BcEHJQ7Iy8biDAQ9Ca7m5A==" workbookSpinCount="100000" lockStructure="1"/>
  <bookViews>
    <workbookView showVerticalScroll="0" showSheetTabs="0" xWindow="2688" yWindow="2688" windowWidth="17280" windowHeight="8964" tabRatio="809" xr2:uid="{00000000-000D-0000-FFFF-FFFF00000000}"/>
  </bookViews>
  <sheets>
    <sheet name="Menu" sheetId="2" r:id="rId1"/>
    <sheet name="Acronis 2BC" sheetId="21" r:id="rId2"/>
    <sheet name="Acronis Commitment" sheetId="22" r:id="rId3"/>
    <sheet name="Formulários" sheetId="15" state="hidden" r:id="rId4"/>
    <sheet name="Consumidor Corporativo" sheetId="28" r:id="rId5"/>
    <sheet name="Setor Público" sheetId="29" r:id="rId6"/>
    <sheet name="Seletor" sheetId="30" r:id="rId7"/>
    <sheet name="Cotação" sheetId="11" r:id="rId8"/>
    <sheet name="PN GERAL" sheetId="12" state="hidden" r:id="rId9"/>
  </sheets>
  <definedNames>
    <definedName name="_xlnm._FilterDatabase" localSheetId="1" hidden="1">'Acronis 2BC'!$B$11:$H$129</definedName>
    <definedName name="_xlnm._FilterDatabase" localSheetId="2" hidden="1">'Acronis Commitment'!$B$14:$N$132</definedName>
    <definedName name="_xlnm._FilterDatabase" localSheetId="4" hidden="1">'Consumidor Corporativo'!$B$20:$I$639</definedName>
    <definedName name="_xlnm._FilterDatabase" localSheetId="8" hidden="1">'PN GERAL'!$A$1:$G$1127</definedName>
    <definedName name="_xlnm._FilterDatabase" localSheetId="5" hidden="1">'Setor Público'!$B$20:$I$373</definedName>
    <definedName name="SegmentaçãodeDados_CATEGORIA_DO_PRODUTO">#N/A</definedName>
    <definedName name="SegmentaçãodeDados_CATEGORIA_DO_PRODUTO1">#N/A</definedName>
    <definedName name="SegmentaçãodeDados_CLASSIFICAÇÃO">#N/A</definedName>
    <definedName name="SegmentaçãodeDados_CLASSIFICAÇÃO1">#N/A</definedName>
    <definedName name="SegmentaçãodeDados_RANGE">#N/A</definedName>
    <definedName name="SegmentaçãodeDados_RANGE1">#N/A</definedName>
    <definedName name="SegmentaçãodeDados_VIGÊNCIA">#N/A</definedName>
    <definedName name="SegmentaçãodeDados_VIGÊNCIA1">#N/A</definedName>
  </definedNames>
  <calcPr calcId="191029" fullPrecision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63" i="12" l="1"/>
  <c r="C771" i="12"/>
  <c r="C779" i="12"/>
  <c r="C795" i="12"/>
  <c r="C803" i="12"/>
  <c r="C811" i="12"/>
  <c r="C383" i="12"/>
  <c r="C384" i="12"/>
  <c r="C391" i="12"/>
  <c r="C392" i="12"/>
  <c r="C399" i="12"/>
  <c r="C400" i="12"/>
  <c r="C407" i="12"/>
  <c r="C408" i="12"/>
  <c r="C415" i="12"/>
  <c r="C416" i="12"/>
  <c r="C424" i="12"/>
  <c r="C432" i="12"/>
  <c r="C447" i="12"/>
  <c r="C448" i="12"/>
  <c r="C455" i="12"/>
  <c r="C456" i="12"/>
  <c r="C463" i="12"/>
  <c r="C464" i="12"/>
  <c r="C471" i="12"/>
  <c r="C472" i="12"/>
  <c r="C479" i="12"/>
  <c r="C480" i="12"/>
  <c r="C488" i="12"/>
  <c r="C496" i="12"/>
  <c r="C511" i="12"/>
  <c r="C512" i="12"/>
  <c r="C519" i="12"/>
  <c r="C520" i="12"/>
  <c r="C527" i="12"/>
  <c r="C528" i="12"/>
  <c r="C535" i="12"/>
  <c r="C536" i="12"/>
  <c r="C543" i="12"/>
  <c r="C544" i="12"/>
  <c r="C552" i="12"/>
  <c r="C560" i="12"/>
  <c r="C575" i="12"/>
  <c r="C576" i="12"/>
  <c r="C583" i="12"/>
  <c r="C584" i="12"/>
  <c r="C591" i="12"/>
  <c r="C592" i="12"/>
  <c r="C599" i="12"/>
  <c r="C600" i="12"/>
  <c r="C607" i="12"/>
  <c r="C608" i="12"/>
  <c r="C616" i="12"/>
  <c r="C624" i="12"/>
  <c r="C730" i="12"/>
  <c r="C731" i="12"/>
  <c r="C738" i="12"/>
  <c r="C739" i="12"/>
  <c r="C746" i="12"/>
  <c r="C747" i="12"/>
  <c r="C754" i="12"/>
  <c r="C755" i="12"/>
  <c r="C762" i="12"/>
  <c r="C794" i="12"/>
  <c r="C802" i="12"/>
  <c r="C810" i="12"/>
  <c r="C1086" i="12"/>
  <c r="C1087" i="12"/>
  <c r="C1092" i="12"/>
  <c r="C1094" i="12"/>
  <c r="C1095" i="12"/>
  <c r="C1102" i="12"/>
  <c r="C1103" i="12"/>
  <c r="C1107" i="12"/>
  <c r="C1110" i="12"/>
  <c r="C1111" i="12"/>
  <c r="C309" i="12"/>
  <c r="C317" i="12"/>
  <c r="C325" i="12"/>
  <c r="C333" i="12"/>
  <c r="C341" i="12"/>
  <c r="C349" i="12"/>
  <c r="C357" i="12"/>
  <c r="C365" i="12"/>
  <c r="C373" i="12"/>
  <c r="C381" i="12"/>
  <c r="C389" i="12"/>
  <c r="C397" i="12"/>
  <c r="C405" i="12"/>
  <c r="C413" i="12"/>
  <c r="C421" i="12"/>
  <c r="C429" i="12"/>
  <c r="C437" i="12"/>
  <c r="C445" i="12"/>
  <c r="C453" i="12"/>
  <c r="C461" i="12"/>
  <c r="C469" i="12"/>
  <c r="C477" i="12"/>
  <c r="C485" i="12"/>
  <c r="C493" i="12"/>
  <c r="C501" i="12"/>
  <c r="C509" i="12"/>
  <c r="C517" i="12"/>
  <c r="C525" i="12"/>
  <c r="C533" i="12"/>
  <c r="C541" i="12"/>
  <c r="C549" i="12"/>
  <c r="C557" i="12"/>
  <c r="C565" i="12"/>
  <c r="C573" i="12"/>
  <c r="C581" i="12"/>
  <c r="C589" i="12"/>
  <c r="C597" i="12"/>
  <c r="C605" i="12"/>
  <c r="C613" i="12"/>
  <c r="C621" i="12"/>
  <c r="C629" i="12"/>
  <c r="C637" i="12"/>
  <c r="C645" i="12"/>
  <c r="C653" i="12"/>
  <c r="C661" i="12"/>
  <c r="C669" i="12"/>
  <c r="C677" i="12"/>
  <c r="C685" i="12"/>
  <c r="C693" i="12"/>
  <c r="C701" i="12"/>
  <c r="C709" i="12"/>
  <c r="C717" i="12"/>
  <c r="C725" i="12"/>
  <c r="C733" i="12"/>
  <c r="C741" i="12"/>
  <c r="C749" i="12"/>
  <c r="C757" i="12"/>
  <c r="C765" i="12"/>
  <c r="C773" i="12"/>
  <c r="C781" i="12"/>
  <c r="C789" i="12"/>
  <c r="C797" i="12"/>
  <c r="C805" i="12"/>
  <c r="C813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867" i="12"/>
  <c r="E868" i="12"/>
  <c r="E869" i="12"/>
  <c r="E870" i="12"/>
  <c r="E871" i="12"/>
  <c r="E872" i="12"/>
  <c r="E873" i="12"/>
  <c r="E874" i="12"/>
  <c r="E875" i="12"/>
  <c r="E876" i="12"/>
  <c r="E877" i="12"/>
  <c r="E878" i="12"/>
  <c r="E879" i="12"/>
  <c r="E880" i="12"/>
  <c r="E881" i="12"/>
  <c r="E882" i="12"/>
  <c r="E883" i="12"/>
  <c r="E884" i="12"/>
  <c r="E885" i="12"/>
  <c r="E886" i="12"/>
  <c r="E887" i="12"/>
  <c r="E888" i="12"/>
  <c r="E889" i="12"/>
  <c r="E890" i="12"/>
  <c r="E891" i="12"/>
  <c r="E892" i="12"/>
  <c r="E893" i="12"/>
  <c r="E894" i="12"/>
  <c r="E895" i="12"/>
  <c r="E896" i="12"/>
  <c r="E897" i="12"/>
  <c r="E898" i="12"/>
  <c r="E899" i="12"/>
  <c r="E900" i="12"/>
  <c r="E901" i="12"/>
  <c r="E902" i="12"/>
  <c r="E903" i="12"/>
  <c r="E904" i="12"/>
  <c r="E905" i="12"/>
  <c r="E906" i="12"/>
  <c r="E907" i="12"/>
  <c r="E908" i="12"/>
  <c r="E909" i="12"/>
  <c r="E910" i="12"/>
  <c r="E911" i="12"/>
  <c r="E912" i="12"/>
  <c r="E913" i="12"/>
  <c r="E914" i="12"/>
  <c r="E915" i="12"/>
  <c r="E916" i="12"/>
  <c r="E917" i="12"/>
  <c r="E918" i="12"/>
  <c r="E919" i="12"/>
  <c r="E920" i="12"/>
  <c r="E921" i="12"/>
  <c r="E922" i="12"/>
  <c r="E923" i="12"/>
  <c r="E924" i="12"/>
  <c r="E925" i="12"/>
  <c r="E926" i="12"/>
  <c r="E927" i="12"/>
  <c r="E928" i="12"/>
  <c r="E929" i="12"/>
  <c r="E930" i="12"/>
  <c r="E931" i="12"/>
  <c r="E932" i="12"/>
  <c r="E933" i="12"/>
  <c r="E934" i="12"/>
  <c r="E935" i="12"/>
  <c r="E936" i="12"/>
  <c r="E937" i="12"/>
  <c r="E938" i="12"/>
  <c r="E939" i="12"/>
  <c r="E940" i="12"/>
  <c r="E941" i="12"/>
  <c r="E942" i="12"/>
  <c r="E943" i="12"/>
  <c r="E944" i="12"/>
  <c r="E945" i="12"/>
  <c r="E946" i="12"/>
  <c r="E947" i="12"/>
  <c r="E948" i="12"/>
  <c r="E949" i="12"/>
  <c r="E950" i="12"/>
  <c r="E951" i="12"/>
  <c r="E952" i="12"/>
  <c r="E953" i="12"/>
  <c r="E954" i="12"/>
  <c r="E955" i="12"/>
  <c r="E956" i="12"/>
  <c r="E957" i="12"/>
  <c r="E958" i="12"/>
  <c r="E959" i="12"/>
  <c r="E960" i="12"/>
  <c r="E961" i="12"/>
  <c r="E962" i="12"/>
  <c r="E963" i="12"/>
  <c r="E964" i="12"/>
  <c r="E965" i="12"/>
  <c r="E966" i="12"/>
  <c r="E967" i="12"/>
  <c r="E968" i="12"/>
  <c r="E969" i="12"/>
  <c r="E970" i="12"/>
  <c r="E971" i="12"/>
  <c r="E972" i="12"/>
  <c r="E973" i="12"/>
  <c r="E974" i="12"/>
  <c r="E975" i="12"/>
  <c r="E976" i="12"/>
  <c r="E977" i="12"/>
  <c r="E978" i="12"/>
  <c r="E979" i="12"/>
  <c r="E980" i="12"/>
  <c r="E981" i="12"/>
  <c r="E982" i="12"/>
  <c r="E983" i="12"/>
  <c r="E984" i="12"/>
  <c r="E985" i="12"/>
  <c r="E986" i="12"/>
  <c r="E987" i="12"/>
  <c r="E988" i="12"/>
  <c r="E989" i="12"/>
  <c r="E990" i="12"/>
  <c r="E991" i="12"/>
  <c r="E992" i="12"/>
  <c r="E993" i="12"/>
  <c r="E994" i="12"/>
  <c r="E995" i="12"/>
  <c r="E996" i="12"/>
  <c r="E997" i="12"/>
  <c r="E998" i="12"/>
  <c r="E999" i="12"/>
  <c r="E1000" i="12"/>
  <c r="E1001" i="12"/>
  <c r="E1002" i="12"/>
  <c r="E1003" i="12"/>
  <c r="E1004" i="12"/>
  <c r="E1005" i="12"/>
  <c r="E1006" i="12"/>
  <c r="E1007" i="12"/>
  <c r="E1008" i="12"/>
  <c r="E1009" i="12"/>
  <c r="E1010" i="12"/>
  <c r="E1011" i="12"/>
  <c r="E1012" i="12"/>
  <c r="E1013" i="12"/>
  <c r="E1014" i="12"/>
  <c r="E1015" i="12"/>
  <c r="E1016" i="12"/>
  <c r="E1017" i="12"/>
  <c r="E1018" i="12"/>
  <c r="E1019" i="12"/>
  <c r="E1020" i="12"/>
  <c r="E1021" i="12"/>
  <c r="E1022" i="12"/>
  <c r="E1023" i="12"/>
  <c r="E1024" i="12"/>
  <c r="E1025" i="12"/>
  <c r="E1026" i="12"/>
  <c r="E1027" i="12"/>
  <c r="E1028" i="12"/>
  <c r="E1029" i="12"/>
  <c r="E1030" i="12"/>
  <c r="E1031" i="12"/>
  <c r="E1032" i="12"/>
  <c r="E1033" i="12"/>
  <c r="E1034" i="12"/>
  <c r="E1035" i="12"/>
  <c r="E1036" i="12"/>
  <c r="E1037" i="12"/>
  <c r="E1038" i="12"/>
  <c r="E1039" i="12"/>
  <c r="E1040" i="12"/>
  <c r="E1041" i="12"/>
  <c r="E1042" i="12"/>
  <c r="E1043" i="12"/>
  <c r="E1044" i="12"/>
  <c r="E1045" i="12"/>
  <c r="E1046" i="12"/>
  <c r="E1047" i="12"/>
  <c r="E1048" i="12"/>
  <c r="E1049" i="12"/>
  <c r="E1050" i="12"/>
  <c r="E1051" i="12"/>
  <c r="E1052" i="12"/>
  <c r="E1053" i="12"/>
  <c r="E1054" i="12"/>
  <c r="E1055" i="12"/>
  <c r="E1056" i="12"/>
  <c r="E1057" i="12"/>
  <c r="E1058" i="12"/>
  <c r="E1059" i="12"/>
  <c r="E1060" i="12"/>
  <c r="E1061" i="12"/>
  <c r="E1062" i="12"/>
  <c r="E1063" i="12"/>
  <c r="E1064" i="12"/>
  <c r="E1065" i="12"/>
  <c r="E1066" i="12"/>
  <c r="E1067" i="12"/>
  <c r="E1068" i="12"/>
  <c r="E1069" i="12"/>
  <c r="E1070" i="12"/>
  <c r="E1071" i="12"/>
  <c r="E1072" i="12"/>
  <c r="E1073" i="12"/>
  <c r="E1074" i="12"/>
  <c r="E1075" i="12"/>
  <c r="E1076" i="12"/>
  <c r="E1077" i="12"/>
  <c r="E1078" i="12"/>
  <c r="E1079" i="12"/>
  <c r="E1080" i="12"/>
  <c r="E1081" i="12"/>
  <c r="E1082" i="12"/>
  <c r="E1083" i="12"/>
  <c r="E1084" i="12"/>
  <c r="E1085" i="12"/>
  <c r="E1086" i="12"/>
  <c r="E1087" i="12"/>
  <c r="E1088" i="12"/>
  <c r="E1089" i="12"/>
  <c r="E1090" i="12"/>
  <c r="E1091" i="12"/>
  <c r="E1092" i="12"/>
  <c r="E1093" i="12"/>
  <c r="E1094" i="12"/>
  <c r="E1095" i="12"/>
  <c r="E1096" i="12"/>
  <c r="E1097" i="12"/>
  <c r="E1098" i="12"/>
  <c r="E1099" i="12"/>
  <c r="E1100" i="12"/>
  <c r="E1101" i="12"/>
  <c r="E1102" i="12"/>
  <c r="E1103" i="12"/>
  <c r="E1104" i="12"/>
  <c r="E1105" i="12"/>
  <c r="E1106" i="12"/>
  <c r="E1107" i="12"/>
  <c r="E1108" i="12"/>
  <c r="E1109" i="12"/>
  <c r="E1110" i="12"/>
  <c r="E1111" i="12"/>
  <c r="E1112" i="12"/>
  <c r="E1113" i="12"/>
  <c r="E1114" i="12"/>
  <c r="E1115" i="12"/>
  <c r="E1116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81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6" i="12"/>
  <c r="C1088" i="12"/>
  <c r="C1089" i="12"/>
  <c r="C1090" i="12"/>
  <c r="C1091" i="12"/>
  <c r="C1093" i="12"/>
  <c r="C1096" i="12"/>
  <c r="C1097" i="12"/>
  <c r="C1098" i="12"/>
  <c r="C1099" i="12"/>
  <c r="C1100" i="12"/>
  <c r="C1101" i="12"/>
  <c r="C1104" i="12"/>
  <c r="C1105" i="12"/>
  <c r="C1106" i="12"/>
  <c r="C1108" i="12"/>
  <c r="C1109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10" i="12"/>
  <c r="C311" i="12"/>
  <c r="C312" i="12"/>
  <c r="C313" i="12"/>
  <c r="C314" i="12"/>
  <c r="C315" i="12"/>
  <c r="C316" i="12"/>
  <c r="C318" i="12"/>
  <c r="C319" i="12"/>
  <c r="C320" i="12"/>
  <c r="C321" i="12"/>
  <c r="C322" i="12"/>
  <c r="C323" i="12"/>
  <c r="C324" i="12"/>
  <c r="C326" i="12"/>
  <c r="C327" i="12"/>
  <c r="C328" i="12"/>
  <c r="C329" i="12"/>
  <c r="C330" i="12"/>
  <c r="C331" i="12"/>
  <c r="C332" i="12"/>
  <c r="C334" i="12"/>
  <c r="C335" i="12"/>
  <c r="C336" i="12"/>
  <c r="C337" i="12"/>
  <c r="C338" i="12"/>
  <c r="C339" i="12"/>
  <c r="C340" i="12"/>
  <c r="C342" i="12"/>
  <c r="C343" i="12"/>
  <c r="C344" i="12"/>
  <c r="C345" i="12"/>
  <c r="C346" i="12"/>
  <c r="C347" i="12"/>
  <c r="C348" i="12"/>
  <c r="C350" i="12"/>
  <c r="C351" i="12"/>
  <c r="C352" i="12"/>
  <c r="C353" i="12"/>
  <c r="C354" i="12"/>
  <c r="C355" i="12"/>
  <c r="C356" i="12"/>
  <c r="C358" i="12"/>
  <c r="C359" i="12"/>
  <c r="C360" i="12"/>
  <c r="C361" i="12"/>
  <c r="C362" i="12"/>
  <c r="C363" i="12"/>
  <c r="C364" i="12"/>
  <c r="C366" i="12"/>
  <c r="C367" i="12"/>
  <c r="C368" i="12"/>
  <c r="C369" i="12"/>
  <c r="C370" i="12"/>
  <c r="C371" i="12"/>
  <c r="C372" i="12"/>
  <c r="C374" i="12"/>
  <c r="C375" i="12"/>
  <c r="C376" i="12"/>
  <c r="C377" i="12"/>
  <c r="C378" i="12"/>
  <c r="C379" i="12"/>
  <c r="C380" i="12"/>
  <c r="C382" i="12"/>
  <c r="C385" i="12"/>
  <c r="C386" i="12"/>
  <c r="C387" i="12"/>
  <c r="C388" i="12"/>
  <c r="C390" i="12"/>
  <c r="C393" i="12"/>
  <c r="C394" i="12"/>
  <c r="C395" i="12"/>
  <c r="C396" i="12"/>
  <c r="C398" i="12"/>
  <c r="C401" i="12"/>
  <c r="C402" i="12"/>
  <c r="C403" i="12"/>
  <c r="C404" i="12"/>
  <c r="C406" i="12"/>
  <c r="C409" i="12"/>
  <c r="C410" i="12"/>
  <c r="C411" i="12"/>
  <c r="C412" i="12"/>
  <c r="C414" i="12"/>
  <c r="C417" i="12"/>
  <c r="C418" i="12"/>
  <c r="C419" i="12"/>
  <c r="C420" i="12"/>
  <c r="C422" i="12"/>
  <c r="C423" i="12"/>
  <c r="C425" i="12"/>
  <c r="C426" i="12"/>
  <c r="C427" i="12"/>
  <c r="C428" i="12"/>
  <c r="C430" i="12"/>
  <c r="C431" i="12"/>
  <c r="C433" i="12"/>
  <c r="C434" i="12"/>
  <c r="C435" i="12"/>
  <c r="C436" i="12"/>
  <c r="C438" i="12"/>
  <c r="C439" i="12"/>
  <c r="C440" i="12"/>
  <c r="C441" i="12"/>
  <c r="C442" i="12"/>
  <c r="C443" i="12"/>
  <c r="C444" i="12"/>
  <c r="C446" i="12"/>
  <c r="C449" i="12"/>
  <c r="C450" i="12"/>
  <c r="C451" i="12"/>
  <c r="C452" i="12"/>
  <c r="C454" i="12"/>
  <c r="C457" i="12"/>
  <c r="C458" i="12"/>
  <c r="C459" i="12"/>
  <c r="C460" i="12"/>
  <c r="C462" i="12"/>
  <c r="C465" i="12"/>
  <c r="C466" i="12"/>
  <c r="C467" i="12"/>
  <c r="C468" i="12"/>
  <c r="C470" i="12"/>
  <c r="C473" i="12"/>
  <c r="C474" i="12"/>
  <c r="C475" i="12"/>
  <c r="C476" i="12"/>
  <c r="C478" i="12"/>
  <c r="C481" i="12"/>
  <c r="C482" i="12"/>
  <c r="C483" i="12"/>
  <c r="C484" i="12"/>
  <c r="C486" i="12"/>
  <c r="C487" i="12"/>
  <c r="C489" i="12"/>
  <c r="C490" i="12"/>
  <c r="C491" i="12"/>
  <c r="C492" i="12"/>
  <c r="C494" i="12"/>
  <c r="C495" i="12"/>
  <c r="C497" i="12"/>
  <c r="C498" i="12"/>
  <c r="C499" i="12"/>
  <c r="C500" i="12"/>
  <c r="C502" i="12"/>
  <c r="C503" i="12"/>
  <c r="C504" i="12"/>
  <c r="C505" i="12"/>
  <c r="C506" i="12"/>
  <c r="C507" i="12"/>
  <c r="C508" i="12"/>
  <c r="C510" i="12"/>
  <c r="C513" i="12"/>
  <c r="C514" i="12"/>
  <c r="C515" i="12"/>
  <c r="C516" i="12"/>
  <c r="C518" i="12"/>
  <c r="C521" i="12"/>
  <c r="C522" i="12"/>
  <c r="C523" i="12"/>
  <c r="C524" i="12"/>
  <c r="C526" i="12"/>
  <c r="C529" i="12"/>
  <c r="C530" i="12"/>
  <c r="C531" i="12"/>
  <c r="C532" i="12"/>
  <c r="C534" i="12"/>
  <c r="C537" i="12"/>
  <c r="C538" i="12"/>
  <c r="C539" i="12"/>
  <c r="C540" i="12"/>
  <c r="C542" i="12"/>
  <c r="C545" i="12"/>
  <c r="C546" i="12"/>
  <c r="C547" i="12"/>
  <c r="C548" i="12"/>
  <c r="C550" i="12"/>
  <c r="C551" i="12"/>
  <c r="C553" i="12"/>
  <c r="C554" i="12"/>
  <c r="C555" i="12"/>
  <c r="C556" i="12"/>
  <c r="C558" i="12"/>
  <c r="C559" i="12"/>
  <c r="C561" i="12"/>
  <c r="C562" i="12"/>
  <c r="C563" i="12"/>
  <c r="C564" i="12"/>
  <c r="C566" i="12"/>
  <c r="C567" i="12"/>
  <c r="C568" i="12"/>
  <c r="C569" i="12"/>
  <c r="C570" i="12"/>
  <c r="C571" i="12"/>
  <c r="C572" i="12"/>
  <c r="C574" i="12"/>
  <c r="C577" i="12"/>
  <c r="C578" i="12"/>
  <c r="C579" i="12"/>
  <c r="C580" i="12"/>
  <c r="C582" i="12"/>
  <c r="C585" i="12"/>
  <c r="C586" i="12"/>
  <c r="C587" i="12"/>
  <c r="C588" i="12"/>
  <c r="C590" i="12"/>
  <c r="C593" i="12"/>
  <c r="C594" i="12"/>
  <c r="C595" i="12"/>
  <c r="C596" i="12"/>
  <c r="C598" i="12"/>
  <c r="C601" i="12"/>
  <c r="C602" i="12"/>
  <c r="C603" i="12"/>
  <c r="C604" i="12"/>
  <c r="C606" i="12"/>
  <c r="C609" i="12"/>
  <c r="C610" i="12"/>
  <c r="C611" i="12"/>
  <c r="C612" i="12"/>
  <c r="C614" i="12"/>
  <c r="C615" i="12"/>
  <c r="C617" i="12"/>
  <c r="C618" i="12"/>
  <c r="C619" i="12"/>
  <c r="C620" i="12"/>
  <c r="C622" i="12"/>
  <c r="C623" i="12"/>
  <c r="C625" i="12"/>
  <c r="C626" i="12"/>
  <c r="C627" i="12"/>
  <c r="C628" i="12"/>
  <c r="C630" i="12"/>
  <c r="C631" i="12"/>
  <c r="C632" i="12"/>
  <c r="C633" i="12"/>
  <c r="C634" i="12"/>
  <c r="C635" i="12"/>
  <c r="C636" i="12"/>
  <c r="C638" i="12"/>
  <c r="C639" i="12"/>
  <c r="C640" i="12"/>
  <c r="C641" i="12"/>
  <c r="C642" i="12"/>
  <c r="C643" i="12"/>
  <c r="C644" i="12"/>
  <c r="C646" i="12"/>
  <c r="C647" i="12"/>
  <c r="C648" i="12"/>
  <c r="C649" i="12"/>
  <c r="C650" i="12"/>
  <c r="C651" i="12"/>
  <c r="C652" i="12"/>
  <c r="C654" i="12"/>
  <c r="C655" i="12"/>
  <c r="C656" i="12"/>
  <c r="C657" i="12"/>
  <c r="C658" i="12"/>
  <c r="C659" i="12"/>
  <c r="C660" i="12"/>
  <c r="C662" i="12"/>
  <c r="C663" i="12"/>
  <c r="C664" i="12"/>
  <c r="C665" i="12"/>
  <c r="C666" i="12"/>
  <c r="C667" i="12"/>
  <c r="C668" i="12"/>
  <c r="C670" i="12"/>
  <c r="C671" i="12"/>
  <c r="C672" i="12"/>
  <c r="C673" i="12"/>
  <c r="C674" i="12"/>
  <c r="C675" i="12"/>
  <c r="C676" i="12"/>
  <c r="C678" i="12"/>
  <c r="C679" i="12"/>
  <c r="C680" i="12"/>
  <c r="C681" i="12"/>
  <c r="C682" i="12"/>
  <c r="C683" i="12"/>
  <c r="C684" i="12"/>
  <c r="C686" i="12"/>
  <c r="C687" i="12"/>
  <c r="C688" i="12"/>
  <c r="C689" i="12"/>
  <c r="C690" i="12"/>
  <c r="C691" i="12"/>
  <c r="C692" i="12"/>
  <c r="C694" i="12"/>
  <c r="C695" i="12"/>
  <c r="C696" i="12"/>
  <c r="C697" i="12"/>
  <c r="C698" i="12"/>
  <c r="C699" i="12"/>
  <c r="C700" i="12"/>
  <c r="C702" i="12"/>
  <c r="C703" i="12"/>
  <c r="C704" i="12"/>
  <c r="C705" i="12"/>
  <c r="C706" i="12"/>
  <c r="C707" i="12"/>
  <c r="C708" i="12"/>
  <c r="C710" i="12"/>
  <c r="C711" i="12"/>
  <c r="C712" i="12"/>
  <c r="C713" i="12"/>
  <c r="C714" i="12"/>
  <c r="C715" i="12"/>
  <c r="C716" i="12"/>
  <c r="C718" i="12"/>
  <c r="C719" i="12"/>
  <c r="C720" i="12"/>
  <c r="C721" i="12"/>
  <c r="C722" i="12"/>
  <c r="C723" i="12"/>
  <c r="C724" i="12"/>
  <c r="C726" i="12"/>
  <c r="C727" i="12"/>
  <c r="C728" i="12"/>
  <c r="C729" i="12"/>
  <c r="C732" i="12"/>
  <c r="C734" i="12"/>
  <c r="C735" i="12"/>
  <c r="C736" i="12"/>
  <c r="C737" i="12"/>
  <c r="C740" i="12"/>
  <c r="C742" i="12"/>
  <c r="C743" i="12"/>
  <c r="C744" i="12"/>
  <c r="C745" i="12"/>
  <c r="C748" i="12"/>
  <c r="C750" i="12"/>
  <c r="C751" i="12"/>
  <c r="C752" i="12"/>
  <c r="C753" i="12"/>
  <c r="C756" i="12"/>
  <c r="C758" i="12"/>
  <c r="C759" i="12"/>
  <c r="C760" i="12"/>
  <c r="C761" i="12"/>
  <c r="C764" i="12"/>
  <c r="C766" i="12"/>
  <c r="C767" i="12"/>
  <c r="C768" i="12"/>
  <c r="C769" i="12"/>
  <c r="C770" i="12"/>
  <c r="C772" i="12"/>
  <c r="C774" i="12"/>
  <c r="C775" i="12"/>
  <c r="C776" i="12"/>
  <c r="C777" i="12"/>
  <c r="C778" i="12"/>
  <c r="C780" i="12"/>
  <c r="C782" i="12"/>
  <c r="C783" i="12"/>
  <c r="C784" i="12"/>
  <c r="C785" i="12"/>
  <c r="C786" i="12"/>
  <c r="C787" i="12"/>
  <c r="C788" i="12"/>
  <c r="C790" i="12"/>
  <c r="C791" i="12"/>
  <c r="C792" i="12"/>
  <c r="C793" i="12"/>
  <c r="C796" i="12"/>
  <c r="C798" i="12"/>
  <c r="C799" i="12"/>
  <c r="C800" i="12"/>
  <c r="C801" i="12"/>
  <c r="C804" i="12"/>
  <c r="C806" i="12"/>
  <c r="C807" i="12"/>
  <c r="C808" i="12"/>
  <c r="C809" i="12"/>
  <c r="C812" i="12"/>
  <c r="C814" i="12"/>
  <c r="C815" i="12"/>
  <c r="C86" i="12"/>
  <c r="C69" i="12" l="1"/>
  <c r="C70" i="12"/>
  <c r="C71" i="12"/>
  <c r="C72" i="12"/>
  <c r="C59" i="12"/>
  <c r="C60" i="12"/>
  <c r="K7" i="11" l="1"/>
  <c r="F27" i="11" l="1"/>
  <c r="G27" i="11"/>
  <c r="H27" i="11"/>
  <c r="I27" i="11"/>
  <c r="J27" i="11"/>
  <c r="F28" i="11"/>
  <c r="G28" i="11"/>
  <c r="H28" i="11"/>
  <c r="I28" i="11"/>
  <c r="J28" i="11"/>
  <c r="F29" i="11"/>
  <c r="G29" i="11"/>
  <c r="H29" i="11"/>
  <c r="I29" i="11"/>
  <c r="J29" i="11"/>
  <c r="F23" i="11"/>
  <c r="G23" i="11"/>
  <c r="H23" i="11"/>
  <c r="I23" i="11"/>
  <c r="J23" i="11"/>
  <c r="F24" i="11"/>
  <c r="G24" i="11"/>
  <c r="H24" i="11"/>
  <c r="I24" i="11"/>
  <c r="J24" i="11"/>
  <c r="F25" i="11"/>
  <c r="G25" i="11"/>
  <c r="H25" i="11"/>
  <c r="I25" i="11"/>
  <c r="J25" i="11"/>
  <c r="F26" i="11"/>
  <c r="G26" i="11"/>
  <c r="H26" i="11"/>
  <c r="I26" i="11"/>
  <c r="J26" i="11"/>
  <c r="K26" i="11" l="1"/>
  <c r="K24" i="11"/>
  <c r="K25" i="11"/>
  <c r="K23" i="11"/>
  <c r="K28" i="11"/>
  <c r="K29" i="11"/>
  <c r="K27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H19" i="11"/>
  <c r="G19" i="11"/>
  <c r="F19" i="11"/>
  <c r="J18" i="11"/>
  <c r="I18" i="11"/>
  <c r="H18" i="11"/>
  <c r="G18" i="11"/>
  <c r="F18" i="11"/>
  <c r="J17" i="11"/>
  <c r="I17" i="11"/>
  <c r="H17" i="11"/>
  <c r="G17" i="11"/>
  <c r="F17" i="11"/>
  <c r="J16" i="11"/>
  <c r="I16" i="11"/>
  <c r="H16" i="11"/>
  <c r="G16" i="11"/>
  <c r="F16" i="11"/>
  <c r="J15" i="11"/>
  <c r="I15" i="11"/>
  <c r="H15" i="11"/>
  <c r="G15" i="11"/>
  <c r="F15" i="11"/>
  <c r="J14" i="11"/>
  <c r="I14" i="11"/>
  <c r="H14" i="11"/>
  <c r="G14" i="11"/>
  <c r="F14" i="11"/>
  <c r="J13" i="11"/>
  <c r="I13" i="11"/>
  <c r="H13" i="11"/>
  <c r="G13" i="11"/>
  <c r="F13" i="11"/>
  <c r="J12" i="11"/>
  <c r="I12" i="11"/>
  <c r="G12" i="11"/>
  <c r="F12" i="11"/>
  <c r="J11" i="11"/>
  <c r="I11" i="11"/>
  <c r="H11" i="11"/>
  <c r="G11" i="11"/>
  <c r="F11" i="11"/>
  <c r="J10" i="11"/>
  <c r="I10" i="11"/>
  <c r="H10" i="11"/>
  <c r="G10" i="11"/>
  <c r="F10" i="11"/>
  <c r="K12" i="11" l="1"/>
  <c r="K14" i="11"/>
  <c r="K16" i="11"/>
  <c r="K18" i="11"/>
  <c r="K20" i="11"/>
  <c r="K22" i="11"/>
  <c r="K11" i="11"/>
  <c r="K13" i="11"/>
  <c r="K15" i="11"/>
  <c r="K17" i="11"/>
  <c r="K19" i="11"/>
  <c r="K21" i="11"/>
  <c r="K10" i="11"/>
  <c r="K30" i="11" l="1"/>
  <c r="C5" i="12" l="1"/>
  <c r="C20" i="12"/>
  <c r="C39" i="12"/>
  <c r="C65" i="12"/>
  <c r="C84" i="12"/>
  <c r="C2" i="12"/>
  <c r="C24" i="12"/>
  <c r="C28" i="12"/>
  <c r="C51" i="12"/>
  <c r="C37" i="12"/>
  <c r="C77" i="12"/>
  <c r="C85" i="12"/>
  <c r="C47" i="12"/>
  <c r="C6" i="12"/>
  <c r="C17" i="12"/>
  <c r="C21" i="12"/>
  <c r="C32" i="12"/>
  <c r="C40" i="12"/>
  <c r="C57" i="12"/>
  <c r="C78" i="12"/>
  <c r="C14" i="12"/>
  <c r="C25" i="12"/>
  <c r="C29" i="12"/>
  <c r="C48" i="12"/>
  <c r="C52" i="12"/>
  <c r="C79" i="12"/>
  <c r="C46" i="12"/>
  <c r="C62" i="12"/>
  <c r="C7" i="12"/>
  <c r="C22" i="12"/>
  <c r="C41" i="12"/>
  <c r="C11" i="12"/>
  <c r="C35" i="12"/>
  <c r="C80" i="12"/>
  <c r="C26" i="12"/>
  <c r="C30" i="12"/>
  <c r="C49" i="12"/>
  <c r="C53" i="12"/>
  <c r="C73" i="12"/>
  <c r="C81" i="12"/>
  <c r="C16" i="12"/>
  <c r="C56" i="12"/>
  <c r="C76" i="12"/>
  <c r="C58" i="12"/>
  <c r="C18" i="12"/>
  <c r="C33" i="12"/>
  <c r="C45" i="12"/>
  <c r="C4" i="12"/>
  <c r="C19" i="12"/>
  <c r="C38" i="12"/>
  <c r="C12" i="12"/>
  <c r="C61" i="12"/>
  <c r="C74" i="12"/>
  <c r="C82" i="12"/>
  <c r="C64" i="12"/>
  <c r="C27" i="12"/>
  <c r="C50" i="12"/>
  <c r="C9" i="12"/>
  <c r="C68" i="12"/>
  <c r="C75" i="12"/>
  <c r="C83" i="12"/>
  <c r="C3" i="12"/>
  <c r="C15" i="12"/>
  <c r="C31" i="12"/>
  <c r="C43" i="12"/>
  <c r="C10" i="12"/>
  <c r="C55" i="12"/>
  <c r="C8" i="12"/>
  <c r="C36" i="12"/>
  <c r="C66" i="12"/>
  <c r="C34" i="12"/>
  <c r="C63" i="12"/>
  <c r="C13" i="12" l="1"/>
  <c r="C23" i="12"/>
  <c r="C44" i="12"/>
  <c r="C42" i="12" l="1"/>
  <c r="C67" i="12"/>
  <c r="C54" i="12"/>
  <c r="C914" i="12"/>
  <c r="C978" i="12"/>
  <c r="C817" i="12"/>
  <c r="C820" i="12"/>
  <c r="C821" i="12"/>
  <c r="C822" i="12"/>
  <c r="C823" i="12"/>
  <c r="C824" i="12"/>
  <c r="C825" i="12"/>
  <c r="C827" i="12"/>
  <c r="C828" i="12"/>
  <c r="C829" i="12"/>
  <c r="C830" i="12"/>
  <c r="C831" i="12"/>
  <c r="C832" i="12"/>
  <c r="C833" i="12"/>
  <c r="C835" i="12"/>
  <c r="C836" i="12"/>
  <c r="C837" i="12"/>
  <c r="C838" i="12"/>
  <c r="C840" i="12"/>
  <c r="C841" i="12"/>
  <c r="C842" i="12"/>
  <c r="C843" i="12"/>
  <c r="C844" i="12"/>
  <c r="C845" i="12"/>
  <c r="C846" i="12"/>
  <c r="C847" i="12"/>
  <c r="C848" i="12"/>
  <c r="C849" i="12"/>
  <c r="C850" i="12"/>
  <c r="C851" i="12"/>
  <c r="C853" i="12"/>
  <c r="C854" i="12"/>
  <c r="C855" i="12"/>
  <c r="C856" i="12"/>
  <c r="C857" i="12"/>
  <c r="C858" i="12"/>
  <c r="C859" i="12"/>
  <c r="C860" i="12"/>
  <c r="C861" i="12"/>
  <c r="C862" i="12"/>
  <c r="C863" i="12"/>
  <c r="C864" i="12"/>
  <c r="C865" i="12"/>
  <c r="C867" i="12"/>
  <c r="C868" i="12"/>
  <c r="C869" i="12"/>
  <c r="C870" i="12"/>
  <c r="C872" i="12"/>
  <c r="C873" i="12"/>
  <c r="C874" i="12"/>
  <c r="C875" i="12"/>
  <c r="C876" i="12"/>
  <c r="C877" i="12"/>
  <c r="C878" i="12"/>
  <c r="C880" i="12"/>
  <c r="C881" i="12"/>
  <c r="C882" i="12"/>
  <c r="C883" i="12"/>
  <c r="C885" i="12"/>
  <c r="C886" i="12"/>
  <c r="C887" i="12"/>
  <c r="C888" i="12"/>
  <c r="C889" i="12"/>
  <c r="C890" i="12"/>
  <c r="C891" i="12"/>
  <c r="C892" i="12"/>
  <c r="C893" i="12"/>
  <c r="C895" i="12"/>
  <c r="C896" i="12"/>
  <c r="C897" i="12"/>
  <c r="C899" i="12"/>
  <c r="C900" i="12"/>
  <c r="C901" i="12"/>
  <c r="C902" i="12"/>
  <c r="C904" i="12"/>
  <c r="C905" i="12"/>
  <c r="C906" i="12"/>
  <c r="C907" i="12"/>
  <c r="C908" i="12"/>
  <c r="C909" i="12"/>
  <c r="C910" i="12"/>
  <c r="C913" i="12"/>
  <c r="C915" i="12"/>
  <c r="C917" i="12"/>
  <c r="C918" i="12"/>
  <c r="C919" i="12"/>
  <c r="C920" i="12"/>
  <c r="C921" i="12"/>
  <c r="C922" i="12"/>
  <c r="C923" i="12"/>
  <c r="C924" i="12"/>
  <c r="C925" i="12"/>
  <c r="C926" i="12"/>
  <c r="C927" i="12"/>
  <c r="C928" i="12"/>
  <c r="C929" i="12"/>
  <c r="C931" i="12"/>
  <c r="C932" i="12"/>
  <c r="C933" i="12"/>
  <c r="C934" i="12"/>
  <c r="C936" i="12"/>
  <c r="C937" i="12"/>
  <c r="C938" i="12"/>
  <c r="C939" i="12"/>
  <c r="C940" i="12"/>
  <c r="C941" i="12"/>
  <c r="C942" i="12"/>
  <c r="C943" i="12"/>
  <c r="C944" i="12"/>
  <c r="C945" i="12"/>
  <c r="C946" i="12"/>
  <c r="C947" i="12"/>
  <c r="C949" i="12"/>
  <c r="C950" i="12"/>
  <c r="C951" i="12"/>
  <c r="C952" i="12"/>
  <c r="C953" i="12"/>
  <c r="C954" i="12"/>
  <c r="C955" i="12"/>
  <c r="C957" i="12"/>
  <c r="C958" i="12"/>
  <c r="C959" i="12"/>
  <c r="C960" i="12"/>
  <c r="C961" i="12"/>
  <c r="C962" i="12"/>
  <c r="C963" i="12"/>
  <c r="C964" i="12"/>
  <c r="C966" i="12"/>
  <c r="C967" i="12"/>
  <c r="C969" i="12"/>
  <c r="C970" i="12"/>
  <c r="C971" i="12"/>
  <c r="C972" i="12"/>
  <c r="C974" i="12"/>
  <c r="C975" i="12"/>
  <c r="C977" i="12"/>
  <c r="C979" i="12"/>
  <c r="C980" i="12"/>
  <c r="C982" i="12"/>
  <c r="C985" i="12"/>
  <c r="C986" i="12"/>
  <c r="C987" i="12"/>
  <c r="C988" i="12"/>
  <c r="C990" i="12"/>
  <c r="C991" i="12"/>
  <c r="C993" i="12"/>
  <c r="C994" i="12"/>
  <c r="C995" i="12"/>
  <c r="C996" i="12"/>
  <c r="C998" i="12"/>
  <c r="C999" i="12"/>
  <c r="C1001" i="12"/>
  <c r="C1002" i="12"/>
  <c r="C1003" i="12"/>
  <c r="C1004" i="12"/>
  <c r="C1006" i="12"/>
  <c r="C1007" i="12"/>
  <c r="C1009" i="12"/>
  <c r="C1010" i="12"/>
  <c r="C1011" i="12"/>
  <c r="C1012" i="12"/>
  <c r="C1014" i="12"/>
  <c r="C1015" i="12"/>
  <c r="C1017" i="12"/>
  <c r="C1018" i="12"/>
  <c r="C1019" i="12"/>
  <c r="C1020" i="12"/>
  <c r="C1022" i="12"/>
  <c r="C1023" i="12"/>
  <c r="C1025" i="12"/>
  <c r="C1026" i="12"/>
  <c r="C1027" i="12"/>
  <c r="C1028" i="12"/>
  <c r="C1030" i="12"/>
  <c r="C1031" i="12"/>
  <c r="C1033" i="12"/>
  <c r="C1034" i="12"/>
  <c r="C1035" i="12"/>
  <c r="C1036" i="12"/>
  <c r="C1038" i="12"/>
  <c r="C1039" i="12"/>
  <c r="C1041" i="12"/>
  <c r="C1042" i="12"/>
  <c r="C1043" i="12"/>
  <c r="C1044" i="12"/>
  <c r="C1046" i="12"/>
  <c r="C1047" i="12"/>
  <c r="C1049" i="12"/>
  <c r="C1050" i="12"/>
  <c r="C1051" i="12"/>
  <c r="C1052" i="12"/>
  <c r="C1054" i="12"/>
  <c r="C1055" i="12"/>
  <c r="C1057" i="12"/>
  <c r="C1058" i="12"/>
  <c r="C1059" i="12"/>
  <c r="C1060" i="12"/>
  <c r="C1062" i="12"/>
  <c r="C1063" i="12"/>
  <c r="C1065" i="12"/>
  <c r="C1066" i="12"/>
  <c r="C1068" i="12"/>
  <c r="C1069" i="12"/>
  <c r="C1070" i="12"/>
  <c r="C1071" i="12"/>
  <c r="C1073" i="12"/>
  <c r="C1076" i="12"/>
  <c r="C1077" i="12"/>
  <c r="C1078" i="12"/>
  <c r="C1079" i="12"/>
  <c r="C1080" i="12"/>
  <c r="C1082" i="12"/>
  <c r="C1084" i="12"/>
  <c r="C1085" i="12"/>
  <c r="C1112" i="12"/>
  <c r="C1113" i="12"/>
  <c r="C1114" i="12"/>
  <c r="C1116" i="12"/>
  <c r="C1117" i="12"/>
  <c r="C1119" i="12"/>
  <c r="C1120" i="12"/>
  <c r="C1121" i="12"/>
  <c r="C1122" i="12"/>
  <c r="C1124" i="12"/>
  <c r="C1125" i="12"/>
  <c r="C1127" i="12"/>
  <c r="C912" i="12" l="1"/>
  <c r="C894" i="12"/>
  <c r="C983" i="12"/>
  <c r="C1123" i="12" l="1"/>
  <c r="C1074" i="12"/>
  <c r="C1048" i="12"/>
  <c r="C989" i="12"/>
  <c r="C1053" i="12"/>
  <c r="C992" i="12"/>
  <c r="C852" i="12"/>
  <c r="C1016" i="12"/>
  <c r="C818" i="12"/>
  <c r="C819" i="12"/>
  <c r="C884" i="12"/>
  <c r="C997" i="12"/>
  <c r="C1061" i="12"/>
  <c r="C1024" i="12"/>
  <c r="C1056" i="12"/>
  <c r="C816" i="12"/>
  <c r="C965" i="12"/>
  <c r="C984" i="12"/>
  <c r="C1045" i="12"/>
  <c r="C826" i="12"/>
  <c r="C1067" i="12"/>
  <c r="C916" i="12"/>
  <c r="C1005" i="12"/>
  <c r="C879" i="12"/>
  <c r="C1032" i="12"/>
  <c r="C1000" i="12"/>
  <c r="C930" i="12"/>
  <c r="C981" i="12"/>
  <c r="C834" i="12"/>
  <c r="C1075" i="12"/>
  <c r="C948" i="12"/>
  <c r="C1013" i="12"/>
  <c r="C911" i="12"/>
  <c r="C1008" i="12"/>
  <c r="C1064" i="12"/>
  <c r="C1126" i="12"/>
  <c r="C1081" i="12"/>
  <c r="C871" i="12"/>
  <c r="C903" i="12"/>
  <c r="C866" i="12"/>
  <c r="C1083" i="12"/>
  <c r="C956" i="12"/>
  <c r="C1021" i="12"/>
  <c r="C935" i="12"/>
  <c r="C976" i="12"/>
  <c r="C1072" i="12"/>
  <c r="C1037" i="12"/>
  <c r="C898" i="12"/>
  <c r="C1115" i="12"/>
  <c r="C839" i="12"/>
  <c r="C1029" i="12"/>
  <c r="C1118" i="12"/>
  <c r="C1040" i="12"/>
  <c r="C973" i="12" l="1"/>
  <c r="C968" i="12"/>
</calcChain>
</file>

<file path=xl/sharedStrings.xml><?xml version="1.0" encoding="utf-8"?>
<sst xmlns="http://schemas.openxmlformats.org/spreadsheetml/2006/main" count="13481" uniqueCount="2985">
  <si>
    <t>Part Number</t>
  </si>
  <si>
    <t>Preço Unitário</t>
  </si>
  <si>
    <t xml:space="preserve"> </t>
  </si>
  <si>
    <t>Descrição</t>
  </si>
  <si>
    <t>DC group</t>
  </si>
  <si>
    <t>SKU</t>
  </si>
  <si>
    <t>Per GB</t>
  </si>
  <si>
    <t>Acronis Cyber Protect Cloud - Acronis Hosted Storage (per GB) - G1</t>
  </si>
  <si>
    <t>G1</t>
  </si>
  <si>
    <t>SPBAMSENS</t>
  </si>
  <si>
    <t>Acronis Cyber Protect Cloud - Acronis Hosted Storage (per GB) - G2</t>
  </si>
  <si>
    <t>G2</t>
  </si>
  <si>
    <t>SPB2MSENS</t>
  </si>
  <si>
    <t>Acronis Cyber Protect Cloud - Acronis Hosted Storage (per GB) - G3</t>
  </si>
  <si>
    <t>SPB3MSENS</t>
  </si>
  <si>
    <t>Acronis Cyber Protect Cloud - Google Hosted Storage (per GB)</t>
  </si>
  <si>
    <t>All</t>
  </si>
  <si>
    <t>SP3AMSENS</t>
  </si>
  <si>
    <t>Acronis Cyber Protect Cloud - Azure Hosted Storage (per GB)</t>
  </si>
  <si>
    <t>SQ2AMSENS</t>
  </si>
  <si>
    <t>Acronis Cyber Protect Cloud - Hybrid Storage (per GB)</t>
  </si>
  <si>
    <t>SPBBMSENS</t>
  </si>
  <si>
    <t>Acronis Cyber Protect Cloud - Local Storage (per GB)</t>
  </si>
  <si>
    <t>SP4BMSENS</t>
  </si>
  <si>
    <t>Acronis Cyber Files Cloud - Acronis Hosted Storage (per GB) - G1</t>
  </si>
  <si>
    <t>SP1AMSENS</t>
  </si>
  <si>
    <t>Acronis Cyber Files Cloud - Acronis Hosted Storage (per GB) - G2</t>
  </si>
  <si>
    <t>SP12MSENS</t>
  </si>
  <si>
    <t>Acronis Cyber Files Cloud - Acronis Hosted Storage (per GB) - G3</t>
  </si>
  <si>
    <t>SP13MSENS</t>
  </si>
  <si>
    <t>Acronis Cyber Files Cloud - Hybrid Storage (per GB)</t>
  </si>
  <si>
    <t>SP2AMSENS</t>
  </si>
  <si>
    <t>Per Workload</t>
  </si>
  <si>
    <t>Acronis Cyber Protect Cloud - Server</t>
  </si>
  <si>
    <t>SPEAMSENS</t>
  </si>
  <si>
    <t>Acronis Cyber Protect Cloud - NAS</t>
  </si>
  <si>
    <t>SPD5MSENS</t>
  </si>
  <si>
    <t>Acronis Cyber Protect Cloud - VM</t>
  </si>
  <si>
    <t>SPFAMSENS</t>
  </si>
  <si>
    <t>Acronis Cyber Protect Cloud - vCloud Director VM</t>
  </si>
  <si>
    <t>SVVAMSENS</t>
  </si>
  <si>
    <t>Acronis Cyber Protect Cloud - Workstation</t>
  </si>
  <si>
    <t>SPGAMSENS</t>
  </si>
  <si>
    <t>Acronis Cyber Protect Cloud - Hosting Server</t>
  </si>
  <si>
    <t>SQ7AMSENS</t>
  </si>
  <si>
    <t>Acronis Cyber Protect Cloud - Microsoft 365 seat (with unlimited Acronis Hosted Cloud storage) - G1</t>
  </si>
  <si>
    <t>SRJAMSENS</t>
  </si>
  <si>
    <t>Acronis Cyber Protect Cloud - Microsoft 365 seat (with unlimited Acronis Hosted Cloud storage) - G2</t>
  </si>
  <si>
    <t>SRJ2MSENS</t>
  </si>
  <si>
    <t>Acronis Cyber Protect Cloud - Microsoft 365 seat (with unlimited Acronis Hosted Cloud storage) - G3</t>
  </si>
  <si>
    <t>SRJ3MSENS</t>
  </si>
  <si>
    <t>Acronis Cyber Protect Cloud - Microsoft 365 seat (for SP/Local/Azure/Google Hosted storage)</t>
  </si>
  <si>
    <t>SRAAMSENS</t>
  </si>
  <si>
    <t>Acronis Cyber Protect Cloud - Microsoft Hosted Exchange</t>
  </si>
  <si>
    <t>ST6AMSENS</t>
  </si>
  <si>
    <t>Acronis Cyber Protect Cloud - Google Workspace - G1</t>
  </si>
  <si>
    <t>SQ8AMSENS</t>
  </si>
  <si>
    <t>Acronis Cyber Protect Cloud - Google Workspace - G2</t>
  </si>
  <si>
    <t>SQ82MSENS</t>
  </si>
  <si>
    <t>Acronis Cyber Protect Cloud - Google Workspace - G3</t>
  </si>
  <si>
    <t>SQ83MSENS</t>
  </si>
  <si>
    <t>Acronis Cyber Protect Cloud - Mobile</t>
  </si>
  <si>
    <t>SRBAMSENS</t>
  </si>
  <si>
    <t>Acronis Cyber Protect Cloud - Website</t>
  </si>
  <si>
    <t>SEAAMSENS</t>
  </si>
  <si>
    <t>Acronis Cyber Protect Cloud - Acronis Hosted Storage for per Workload model (per GB) - G1</t>
  </si>
  <si>
    <t>SPDAMSENS</t>
  </si>
  <si>
    <t>Acronis Cyber Protect Cloud - Acronis Hosted Storage for per Workload model (per GB) - G2</t>
  </si>
  <si>
    <t>SPD2MSENS</t>
  </si>
  <si>
    <t>Acronis Cyber Protect Cloud - Acronis Hosted Storage for per Workload model (per GB) - G3</t>
  </si>
  <si>
    <t>SPD3MSENS</t>
  </si>
  <si>
    <t>Acronis Cyber Protect Cloud - Google Hosted Storage for per Workload model (per GB)</t>
  </si>
  <si>
    <t>SPXAMSENS</t>
  </si>
  <si>
    <t>Acronis Cyber Protect Cloud - Azure Hosted Storage for per Workload model (per GB)</t>
  </si>
  <si>
    <t>SQ1AMSENS</t>
  </si>
  <si>
    <t xml:space="preserve">Acronis Cyber Files Cloud - User (per user) </t>
  </si>
  <si>
    <t>SPIAMSENS</t>
  </si>
  <si>
    <t>SUVAMSENS</t>
  </si>
  <si>
    <t>SUV2MSENS</t>
  </si>
  <si>
    <t>SUV3MSENS</t>
  </si>
  <si>
    <t>Advanced Backup - Server</t>
  </si>
  <si>
    <t>SRDAMSENS</t>
  </si>
  <si>
    <t>Advanced Backup - VM</t>
  </si>
  <si>
    <t>SREAMSENS</t>
  </si>
  <si>
    <t>Advanced Backup - Workstation</t>
  </si>
  <si>
    <t>SRFAMSENS</t>
  </si>
  <si>
    <t>Advanced Backup - Hosting Server</t>
  </si>
  <si>
    <t>SRGAMSENS</t>
  </si>
  <si>
    <t>Advanced Backup - Microsoft 365 seat</t>
  </si>
  <si>
    <t>SQKBMSENS</t>
  </si>
  <si>
    <t>Advanced Backup - Google Workspace seat</t>
  </si>
  <si>
    <t>SQBBMSENS</t>
  </si>
  <si>
    <t>Advanced Management</t>
  </si>
  <si>
    <t>SRHAMSENS</t>
  </si>
  <si>
    <t>Advanced Security</t>
  </si>
  <si>
    <t>SRIAMSENS</t>
  </si>
  <si>
    <t>Advanced Email Security (Perception Point)</t>
  </si>
  <si>
    <t>SO4AMSENS</t>
  </si>
  <si>
    <t>Advanced Data Loss Prevention</t>
  </si>
  <si>
    <t>SRI5MSENS</t>
  </si>
  <si>
    <t>Advanced Disaster Recovery - Acronis Hosted Storage (per GB) - G1</t>
  </si>
  <si>
    <t>SVEAMSENS</t>
  </si>
  <si>
    <t>Advanced Disaster Recovery - Acronis Hosted Storage (per GB) - G2</t>
  </si>
  <si>
    <t>SVE2MSENS</t>
  </si>
  <si>
    <t>Advanced Disaster Recovery - Acronis Hosted Storage (per GB) - G3</t>
  </si>
  <si>
    <t>SVE3MSENS</t>
  </si>
  <si>
    <t>Advanced Disaster Recovery - Hybrid Storage (per GB)</t>
  </si>
  <si>
    <t>SVFAMSENS</t>
  </si>
  <si>
    <t>Advanced Disaster Recovery - Acronis Hosted - 1 compute point (per running hour)</t>
  </si>
  <si>
    <t>SQYAMSENS</t>
  </si>
  <si>
    <t>Advanced Disaster Recovery - Acronis Hosted Public IP address</t>
  </si>
  <si>
    <t>SEDAMSENS</t>
  </si>
  <si>
    <t>Advanced File Sync &amp; Share - eSignature (per file)</t>
  </si>
  <si>
    <t>SR1AMSENS</t>
  </si>
  <si>
    <t>Advanced File Sync &amp; Share - Notarization (per notarization)</t>
  </si>
  <si>
    <t>SR2AMSENS</t>
  </si>
  <si>
    <t>Physical Data Shipping</t>
  </si>
  <si>
    <t>Acronis Cyber Cloud Physical Data Shipping to Cloud, 1 disk</t>
  </si>
  <si>
    <t>SEGAMSENS</t>
  </si>
  <si>
    <t>Acronis Cyber Infrastructure</t>
  </si>
  <si>
    <t>SPLA - Acronis Cyber Infrastructure (per GB)</t>
  </si>
  <si>
    <t>SCVAMSENS</t>
  </si>
  <si>
    <t>#</t>
  </si>
  <si>
    <t>Type</t>
  </si>
  <si>
    <t>Storage type group</t>
  </si>
  <si>
    <t xml:space="preserve">Country </t>
  </si>
  <si>
    <t>DC</t>
  </si>
  <si>
    <t>Existing DC</t>
  </si>
  <si>
    <t>USA</t>
  </si>
  <si>
    <t>Phoenix</t>
  </si>
  <si>
    <t xml:space="preserve">Germany </t>
  </si>
  <si>
    <t xml:space="preserve">Frankfurt </t>
  </si>
  <si>
    <t xml:space="preserve">Switzerland </t>
  </si>
  <si>
    <t>Lupfig</t>
  </si>
  <si>
    <t>UK</t>
  </si>
  <si>
    <t xml:space="preserve">London </t>
  </si>
  <si>
    <t xml:space="preserve">Japan </t>
  </si>
  <si>
    <t>Nagano</t>
  </si>
  <si>
    <t xml:space="preserve">Cologne </t>
  </si>
  <si>
    <t xml:space="preserve">France </t>
  </si>
  <si>
    <t>Strasbourg</t>
  </si>
  <si>
    <t>St.Louis</t>
  </si>
  <si>
    <t xml:space="preserve">Singapore </t>
  </si>
  <si>
    <t xml:space="preserve">Australia </t>
  </si>
  <si>
    <t>Sydney</t>
  </si>
  <si>
    <t>Canada</t>
  </si>
  <si>
    <t>Vancouver</t>
  </si>
  <si>
    <t>New Zealand</t>
  </si>
  <si>
    <t>Auckland</t>
  </si>
  <si>
    <t>Liechtenstein</t>
  </si>
  <si>
    <t>Balzers</t>
  </si>
  <si>
    <t>Indonesia</t>
  </si>
  <si>
    <t>Jakarta</t>
  </si>
  <si>
    <t>India</t>
  </si>
  <si>
    <t>Mumbai</t>
  </si>
  <si>
    <t>Spain</t>
  </si>
  <si>
    <t>Israel</t>
  </si>
  <si>
    <t>Portugal</t>
  </si>
  <si>
    <t>Korea</t>
  </si>
  <si>
    <t>Czech Republic</t>
  </si>
  <si>
    <t>Prague</t>
  </si>
  <si>
    <t>Greece</t>
  </si>
  <si>
    <t>Thessaloniki</t>
  </si>
  <si>
    <t>Brazil</t>
  </si>
  <si>
    <t>Sao Paulo</t>
  </si>
  <si>
    <t>Poland</t>
  </si>
  <si>
    <t>Warsaw</t>
  </si>
  <si>
    <t>Austria</t>
  </si>
  <si>
    <t>Denmark</t>
  </si>
  <si>
    <t>Bulgaria</t>
  </si>
  <si>
    <t>Sofia</t>
  </si>
  <si>
    <t>Turkey</t>
  </si>
  <si>
    <t>Istanbul</t>
  </si>
  <si>
    <t>Norway</t>
  </si>
  <si>
    <t>Oslo</t>
  </si>
  <si>
    <t>Finland</t>
  </si>
  <si>
    <t>Helsinki</t>
  </si>
  <si>
    <t>Italy</t>
  </si>
  <si>
    <t>Rome</t>
  </si>
  <si>
    <t>Sweden</t>
  </si>
  <si>
    <t>Goteborg</t>
  </si>
  <si>
    <t>Romania</t>
  </si>
  <si>
    <t>Bucharest</t>
  </si>
  <si>
    <t>Hungary</t>
  </si>
  <si>
    <t>Budapest</t>
  </si>
  <si>
    <t>Planned DC</t>
  </si>
  <si>
    <t>Slovenia</t>
  </si>
  <si>
    <t>Ljubljana</t>
  </si>
  <si>
    <t>Croatia</t>
  </si>
  <si>
    <t>Zagreb</t>
  </si>
  <si>
    <t>South Africa</t>
  </si>
  <si>
    <t>Johannesburg</t>
  </si>
  <si>
    <t>Iceland</t>
  </si>
  <si>
    <t>Reykjavik</t>
  </si>
  <si>
    <t>Serbia</t>
  </si>
  <si>
    <t>Belgrade</t>
  </si>
  <si>
    <t>Taiwan</t>
  </si>
  <si>
    <t>Taipei</t>
  </si>
  <si>
    <t>Commitment 1</t>
  </si>
  <si>
    <t>Commitment 2</t>
  </si>
  <si>
    <t>Commitment 3</t>
  </si>
  <si>
    <t>Commitment 4</t>
  </si>
  <si>
    <t>Commitment 5</t>
  </si>
  <si>
    <t>Formulários de Serviços Clicar na figura</t>
  </si>
  <si>
    <t>SND Cloud Credential Sync</t>
  </si>
  <si>
    <t xml:space="preserve">SND Resource Move </t>
  </si>
  <si>
    <t xml:space="preserve">SND Cloud Migration - Docs </t>
  </si>
  <si>
    <t>SND Cloud Backup – Arquivos e Pastas</t>
  </si>
  <si>
    <t>SND Cloud Migration - Mailbox</t>
  </si>
  <si>
    <t>ITEM</t>
  </si>
  <si>
    <t>DESCRIÇÃO</t>
  </si>
  <si>
    <t>Plano</t>
  </si>
  <si>
    <t>Moeda</t>
  </si>
  <si>
    <t>Parceria</t>
  </si>
  <si>
    <t>Validade</t>
  </si>
  <si>
    <t>Dólar</t>
  </si>
  <si>
    <t>ACRONIS</t>
  </si>
  <si>
    <t>Mensal por consumo</t>
  </si>
  <si>
    <t>Backup</t>
  </si>
  <si>
    <t>Disaster Recovery</t>
  </si>
  <si>
    <t>Files Sync &amp; Share</t>
  </si>
  <si>
    <t>Per User</t>
  </si>
  <si>
    <t>SPDCMSENS</t>
  </si>
  <si>
    <t>SQACMSENS</t>
  </si>
  <si>
    <t>Advanced Security + EDR - WL - G2 - Acronis Cyber Protect Cloud</t>
  </si>
  <si>
    <t>Advanced Security + EDR - WL - G3 - Acronis Cyber Protect Cloud</t>
  </si>
  <si>
    <t>Advanced Automation (Per user) - Acronis Cyber Protect Cloud</t>
  </si>
  <si>
    <t>Backup - GB - Acronis Hosted Storage (per GB) - G1 - Acronis Cyber Protect Cloud</t>
  </si>
  <si>
    <t>Backup - GB - Acronis Hosted Storage (per GB) - G2 - Acronis Cyber Protect Cloud</t>
  </si>
  <si>
    <t>Backup - GB - Google Hosted Storage (per GB) - Acronis Cyber Protect Cloud</t>
  </si>
  <si>
    <t>Backup - GB - Azure Hosted Storage (per GB) - Acronis Cyber Protect Cloud</t>
  </si>
  <si>
    <t>Backup - GB - Partner Storage (per GB) - Acronis Cyber Protect Cloud</t>
  </si>
  <si>
    <t>Backup - GB - Customer Storage (per GB) - Acronis Cyber Protect Cloud</t>
  </si>
  <si>
    <t>Backup - WL - Server - Acronis Cyber Protect Cloud</t>
  </si>
  <si>
    <t>Backup - WL - NAS - Acronis Cyber Protect Cloud</t>
  </si>
  <si>
    <t>Backup - WL - VM - Acronis Cyber Protect Cloud</t>
  </si>
  <si>
    <t>Backup - WL - Workstation - Acronis Cyber Protect Cloud</t>
  </si>
  <si>
    <t>Backup - WL - Hosting Server - Acronis Cyber Protect Cloud</t>
  </si>
  <si>
    <t>Backup - WL - Mobile - Acronis Cyber Protect Cloud</t>
  </si>
  <si>
    <t>Backup - WL - Acronis Hosted Storage for per Workload model (per GB) - G1 - Acronis Cyber Protect Cloud</t>
  </si>
  <si>
    <t>Backup - WL - Acronis Hosted Storage for per Workload model (per GB) - G2 - Acronis Cyber Protect Cloud</t>
  </si>
  <si>
    <t>Backup - WL - Google Hosted Storage for per Workload model (per GB) - Acronis Cyber Protect Cloud</t>
  </si>
  <si>
    <t>Backup - WL - Azure Hosted Storage for per Workload model (per GB) - Acronis Cyber Protect Cloud</t>
  </si>
  <si>
    <t>Files Sync &amp; Share - GB - Acronis Hosted Storage (per GB) - G1 - Acronis Cyber Files Cloud</t>
  </si>
  <si>
    <t>Files Sync &amp; Share - GB - Acronis Hosted Storage (per GB) - G2 - Acronis Cyber Files Cloud</t>
  </si>
  <si>
    <t>Files Sync &amp; Share - User (per user)  - Acronis Cyber Files Cloud</t>
  </si>
  <si>
    <t>Files Sync &amp; Share - User - Acronis Hosted Storage (per GB) - G1 - Acronis Cyber Files Cloud</t>
  </si>
  <si>
    <t>Files Sync &amp; Share - User - Acronis Hosted Storage (per GB) - G2 - Acronis Cyber Files Cloud</t>
  </si>
  <si>
    <t>Physical Data Shipping to Cloud, 1 disk - Acronis Cyber Protect Cloud</t>
  </si>
  <si>
    <t>SO6AMSENS</t>
  </si>
  <si>
    <t>Advanced Collaboration Apps Security (Perception Point) - Acronis Cyber Protect Cloud</t>
  </si>
  <si>
    <t>SQBPMSENS</t>
  </si>
  <si>
    <t>Geo-replication</t>
  </si>
  <si>
    <t>Backup - Geo-redundant - GB/WL - Acronis Hosted Storage - G1 - Acronis Cyber Protect Cloud</t>
  </si>
  <si>
    <t>SP5AMSENS</t>
  </si>
  <si>
    <t>SRJGMSENS</t>
  </si>
  <si>
    <t>SQBGMSENS</t>
  </si>
  <si>
    <t>Acronis Cyber Protect Cloud - Essential Protection</t>
  </si>
  <si>
    <t>Backup - WL - Microsoft 365 seat (for SP/Customer/Azure/Google Hosted storage) - Acronis Cyber Protect Cloud</t>
  </si>
  <si>
    <t>Files Sync &amp; Share - GB - Partner Storage (per GB) - Acronis Cyber Files Cloud</t>
  </si>
  <si>
    <t>Group</t>
  </si>
  <si>
    <t>SRISMSENS</t>
  </si>
  <si>
    <t>SRITMSENS</t>
  </si>
  <si>
    <t>Commitment 6</t>
  </si>
  <si>
    <t>Backup - WL - Google Workspace seat (for SP/Azure/Google Hosted storage) - Acronis Cyber Protect Cloud</t>
  </si>
  <si>
    <t>Managed Detection and Response</t>
  </si>
  <si>
    <t xml:space="preserve">Managed Detection and Response - Standard - WL - Acronis Cyber Protect Cloud          </t>
  </si>
  <si>
    <t>Managed Detection and Response - Advanced - WL - Acronis Cyber Protect Cloud          </t>
  </si>
  <si>
    <t>Backup - Geo-redundant - WL - Microsoft 365 seat (with unlimited Acronis Hosted Cloud storage*) - G1 - Acronis Cyber Protect Cloud</t>
  </si>
  <si>
    <t>Backup - Geo-redundant - WL - Google Workspace seat (with unlimited Acronis Hosted Cloud storage*) - G1 - Acronis Cyber Protect Cloud</t>
  </si>
  <si>
    <t>SRI6MSENS</t>
  </si>
  <si>
    <t>SRI7MSENS</t>
  </si>
  <si>
    <t xml:space="preserve">CLIENTE: </t>
  </si>
  <si>
    <t>PARCEIRO</t>
  </si>
  <si>
    <t>TOTAL:</t>
  </si>
  <si>
    <t>QTD</t>
  </si>
  <si>
    <t>VALIDADE</t>
  </si>
  <si>
    <t>PLANO</t>
  </si>
  <si>
    <t>MOEDA</t>
  </si>
  <si>
    <t>PREÇO UNITÁRIO</t>
  </si>
  <si>
    <t>PREÇO TOTAL</t>
  </si>
  <si>
    <t>DATA DA COTAÇÃO</t>
  </si>
  <si>
    <t>ATENÇÃO: Os itens dessa tabela podem sofrer reajuste de preços a qualquer momento sem aviso prévio.</t>
  </si>
  <si>
    <t>Advanced Security + XDR - WL - G1 - Acronis Cyber Protect Cloud</t>
  </si>
  <si>
    <t>SRXAMSENS</t>
  </si>
  <si>
    <t>Advanced Security + XDR - WL - G2 - Acronis Cyber Protect Cloud</t>
  </si>
  <si>
    <t>SRXSMSENS</t>
  </si>
  <si>
    <t>Advanced Security + XDR - WL - G3 - Acronis Cyber Protect Cloud</t>
  </si>
  <si>
    <t>SRXTMSENS</t>
  </si>
  <si>
    <t>Advanced Security Awareness Training (Per user) - Acronis Cyber Protect Cloud</t>
  </si>
  <si>
    <t>SBATFNLOS</t>
  </si>
  <si>
    <t>Security Awareness Training</t>
  </si>
  <si>
    <t>Advanced Management - Microsoft 365 seats - Acronis Cyber Protect Cloud</t>
  </si>
  <si>
    <t>SRMAMSENS</t>
  </si>
  <si>
    <t>Email Archiving</t>
  </si>
  <si>
    <t>Archiving - GB - Acronis Hosted Storage (per GB) - G1 - Acronis Cyber Protect Cloud</t>
  </si>
  <si>
    <t>SHBAMSENS</t>
  </si>
  <si>
    <t>Archiving - GB - Acronis Hosted Storage (per GB) - G2 - Acronis Cyber Protect Cloud</t>
  </si>
  <si>
    <t>SHB2MSENS</t>
  </si>
  <si>
    <t>Archiving - GB - Acronis Hosted Storage (per GB) - G3 - Acronis Cyber Protect Cloud</t>
  </si>
  <si>
    <t>SHB3MSENS</t>
  </si>
  <si>
    <t>Archiving - GB - Partner Storage (per GB) - Acronis Cyber Protect Cloud</t>
  </si>
  <si>
    <t>SHBBMSENS</t>
  </si>
  <si>
    <t>Archiving - GB - Google Hosted Storage (per GB) - Acronis Cyber Protect Cloud</t>
  </si>
  <si>
    <t>SH3AMSENS</t>
  </si>
  <si>
    <t>Archiving - GB - Azure Hosted Storage (per GB) - Acronis Cyber Protect Cloud</t>
  </si>
  <si>
    <t>SH2AMSENS</t>
  </si>
  <si>
    <t>Archiving - WL - Microsoft 365 seat (with unlimited Acronis Hosted Cloud storage*) - G1 - Acronis Cyber Protect Cloud</t>
  </si>
  <si>
    <t>SHJAMSENS</t>
  </si>
  <si>
    <t>Archiving - WL - Microsoft 365 seat (with unlimited Acronis Hosted Cloud storage*) - G2 - Acronis Cyber Protect Cloud</t>
  </si>
  <si>
    <t>SHJ2MSENS</t>
  </si>
  <si>
    <t>Archiving - WL - Microsoft 365 seat (with unlimited Acronis Hosted Cloud storage*) - G3 - Acronis Cyber Protect Cloud</t>
  </si>
  <si>
    <t>SHJ3MSENS</t>
  </si>
  <si>
    <t>Archiving - WL - Microsoft 365 seat (for SP/Azure/Google Hosted storage) - Acronis Cyber Protect Cloud</t>
  </si>
  <si>
    <t>SHAAMSENS</t>
  </si>
  <si>
    <t>Archiving - WL - Google Hosted Storage for per Workload model (per GB) - Acronis Cyber Protect Cloud</t>
  </si>
  <si>
    <t>SHXAMSENS</t>
  </si>
  <si>
    <t>Archiving - WL - Azure Hosted Storage for per Workload model (per GB) - Acronis Cyber Protect Cloud</t>
  </si>
  <si>
    <t>SH1AMSENS</t>
  </si>
  <si>
    <t>LISTA DE PREÇO</t>
  </si>
  <si>
    <t>3.000,00 BRL</t>
  </si>
  <si>
    <t xml:space="preserve">Backup - GB – Microsoft 365 Backup Storage (per GB) – Microsoft 365 Backup (powered by Microsoft) </t>
  </si>
  <si>
    <t>SPZBMSENS</t>
  </si>
  <si>
    <t>Cyber Protection-Volume Licensing</t>
  </si>
  <si>
    <t>Acronis Cyber Protect Advanced</t>
  </si>
  <si>
    <t>Acronis Cyber Protect Advanced Workstation Subscription</t>
  </si>
  <si>
    <t>Acronis Cyber Protect Advanced Workstation Subscription License, 1 Year</t>
  </si>
  <si>
    <t>Any</t>
  </si>
  <si>
    <t>AWSAEBLOS11</t>
  </si>
  <si>
    <t>Acronis Cyber Protect Advanced Workstation Subscription License, 3 Year</t>
  </si>
  <si>
    <t>AWSAEILOS11</t>
  </si>
  <si>
    <t>Acronis Cyber Protect Advanced Workstation Subscription License, 5 Year</t>
  </si>
  <si>
    <t>AWSAEKLOS11</t>
  </si>
  <si>
    <t>Acronis Cyber Protect Advanced Workstation Subscription License, 1 Year - Renewal</t>
  </si>
  <si>
    <t>AWSAHBLOS11</t>
  </si>
  <si>
    <t>Acronis Cyber Protect Advanced Workstation Subscription License, 3 Year - Renewal</t>
  </si>
  <si>
    <t>AWSAHILOS11</t>
  </si>
  <si>
    <t>Acronis Cyber Protect Advanced Workstation Subscription License, 5 Year - Renewal</t>
  </si>
  <si>
    <t>AWSAHKLOS11</t>
  </si>
  <si>
    <t>Acronis Cyber Protect Advanced Workstation Subscription License, 1 Day - Co-term Renewal</t>
  </si>
  <si>
    <t>AWSAVFLOS11</t>
  </si>
  <si>
    <t>Acronis Cyber Protect Advanced Server Subscription</t>
  </si>
  <si>
    <t>Acronis Cyber Protect Advanced Server Subscription License, 1 Year</t>
  </si>
  <si>
    <t>SSAAEBLOS11</t>
  </si>
  <si>
    <t>Acronis Cyber Protect Advanced Server Subscription License, 3 Year</t>
  </si>
  <si>
    <t>SSAAEILOS11</t>
  </si>
  <si>
    <t>Acronis Cyber Protect Advanced Server Subscription License, 5 Year</t>
  </si>
  <si>
    <t>SSAAEKLOS11</t>
  </si>
  <si>
    <t>Acronis Cyber Protect Advanced Server Subscription License, 1 Year - Renewal</t>
  </si>
  <si>
    <t>SSAAHBLOS11</t>
  </si>
  <si>
    <t>Acronis Cyber Protect Advanced Server Subscription License, 3 Year - Renewal</t>
  </si>
  <si>
    <t>SSAAHILOS11</t>
  </si>
  <si>
    <t>Acronis Cyber Protect Advanced Server Subscription License, 5 Year - Renewal</t>
  </si>
  <si>
    <t>SSAAHKLOS11</t>
  </si>
  <si>
    <t>Acronis Cyber Protect Advanced Server Subscription License, 1 Day - Co-term Renewal</t>
  </si>
  <si>
    <t>SSAAVFLOS11</t>
  </si>
  <si>
    <t>Acronis Cyber Protect Advanced Virtual Host Subscription</t>
  </si>
  <si>
    <t>Acronis Cyber Protect Advanced Virtual Host Subscription License, 1 Year</t>
  </si>
  <si>
    <t>VHAAEBLOS11</t>
  </si>
  <si>
    <t>Acronis Cyber Protect Advanced Virtual Host Subscription License, 3 Year</t>
  </si>
  <si>
    <t>VHAAEILOS11</t>
  </si>
  <si>
    <t>Acronis Cyber Protect Advanced Virtual Host Subscription License, 5 Year</t>
  </si>
  <si>
    <t>VHAAEKLOS11</t>
  </si>
  <si>
    <t>Acronis Cyber Protect Advanced Virtual Host Subscription License, 1 Year - Renewal</t>
  </si>
  <si>
    <t>VHAAHBLOS11</t>
  </si>
  <si>
    <t>Acronis Cyber Protect Advanced Virtual Host Subscription License, 3 Year - Renewal</t>
  </si>
  <si>
    <t>VHAAHILOS11</t>
  </si>
  <si>
    <t>Acronis Cyber Protect Advanced Virtual Host Subscription License, 5 Year - Renewal</t>
  </si>
  <si>
    <t>VHAAHKLOS11</t>
  </si>
  <si>
    <t>Acronis Cyber Protect Advanced Virtual Host Subscription License, 1 Day - Co-term Renewal</t>
  </si>
  <si>
    <t>VHAAVFLOS11</t>
  </si>
  <si>
    <t>Acronis Cyber Protect Advanced Public Cloud VM Subscription</t>
  </si>
  <si>
    <t>Acronis Cyber Protect Advanced Public Cloud VM Subscription License (3 VMs pack), 1 Year</t>
  </si>
  <si>
    <t>VPAAEBLOS11</t>
  </si>
  <si>
    <t>Acronis Cyber Protect Advanced Public Cloud VM Subscription License (3 VMs pack), 3 Year</t>
  </si>
  <si>
    <t>VPAAEILOS11</t>
  </si>
  <si>
    <t>Acronis Cyber Protect Advanced Public Cloud VM Subscription License (3 VMs pack), 5 Year</t>
  </si>
  <si>
    <t>VPAAEKLOS11</t>
  </si>
  <si>
    <t>Acronis Cyber Protect Advanced Public Cloud VM Subscription License (3 VMs pack), 1 Year - Renewal</t>
  </si>
  <si>
    <t>VPAAHBLOS11</t>
  </si>
  <si>
    <t>Acronis Cyber Protect Advanced Public Cloud VM Subscription License (3 VMs pack), 3 Year - Renewal</t>
  </si>
  <si>
    <t>VPAAHILOS11</t>
  </si>
  <si>
    <t>Acronis Cyber Protect Advanced Public Cloud VM Subscription License (3 VMs pack), 5 Year - Renewal</t>
  </si>
  <si>
    <t>VPAAHKLOS11</t>
  </si>
  <si>
    <t>Acronis Cyber Protect Advanced Public Cloud VM Subscription License (3 VMs pack), 1 Day - Co-term Renewal</t>
  </si>
  <si>
    <t>VPAAVFLOS11</t>
  </si>
  <si>
    <t>Acronis Cyber Protect Advanced Universal Subscription</t>
  </si>
  <si>
    <t>Acronis Cyber Protect Advanced Universal Subscription License, 1 Year</t>
  </si>
  <si>
    <t>PAUSEBLOS11</t>
  </si>
  <si>
    <t>Acronis Cyber Protect Advanced Universal Subscription License, 3 Year</t>
  </si>
  <si>
    <t>PAUSEILOS11</t>
  </si>
  <si>
    <t>Acronis Cyber Protect Advanced Universal Subscription License, 5 Year</t>
  </si>
  <si>
    <t>PAUSEKLOS11</t>
  </si>
  <si>
    <t>Acronis Cyber Protect Advanced Universal Subscription License, 1 Year - Renewal</t>
  </si>
  <si>
    <t>PAUSHBLOS11</t>
  </si>
  <si>
    <t>Acronis Cyber Protect Advanced Universal Subscription License, 3 Year - Renewal</t>
  </si>
  <si>
    <t>PAUSHILOS11</t>
  </si>
  <si>
    <t>Acronis Cyber Protect Advanced Universal Subscription License, 5 Year - Renewal</t>
  </si>
  <si>
    <t>PAUSHKLOS11</t>
  </si>
  <si>
    <t>Acronis Cyber Protect Advanced Universal Subscription License, 1 Day - Co-term Renewal</t>
  </si>
  <si>
    <t>PAUSVFLOS11</t>
  </si>
  <si>
    <t>Acronis Cyber Protect Standard</t>
  </si>
  <si>
    <t>Acronis Cyber Protect Standard Workstation Subscription</t>
  </si>
  <si>
    <t>Acronis Cyber Protect Standard Workstation Subscription License, 1 Year</t>
  </si>
  <si>
    <t>SWSAEBLOS11</t>
  </si>
  <si>
    <t>Acronis Cyber Protect Standard Workstation Subscription License, 3 Year</t>
  </si>
  <si>
    <t>SWSAEILOS11</t>
  </si>
  <si>
    <t>Acronis Cyber Protect Standard Workstation Subscription License, 5 Year</t>
  </si>
  <si>
    <t>SWSAEKLOS11</t>
  </si>
  <si>
    <t>Acronis Cyber Protect Standard Workstation Subscription License, 1 Year - Renewal</t>
  </si>
  <si>
    <t>SWSAHBLOS11</t>
  </si>
  <si>
    <t>Acronis Cyber Protect Standard Workstation Subscription License, 3 Year - Renewal</t>
  </si>
  <si>
    <t>SWSAHILOS11</t>
  </si>
  <si>
    <t>Acronis Cyber Protect Standard Workstation Subscription License, 5 Year - Renewal</t>
  </si>
  <si>
    <t>SWSAHKLOS11</t>
  </si>
  <si>
    <t>Acronis Cyber Protect Standard Workstation Subscription License, 1 Day - Co-term Renewal</t>
  </si>
  <si>
    <t>SWSAVFLOS11</t>
  </si>
  <si>
    <t>Acronis Cyber Protect Standard Windows Server Essentials Subscription</t>
  </si>
  <si>
    <t>Acronis Cyber Protect Standard Windows Server Essentials Subscription License, 1 Year</t>
  </si>
  <si>
    <t>WESAEBLOS11</t>
  </si>
  <si>
    <t>Acronis Cyber Protect Standard Windows Server Essentials Subscription License, 3 Year</t>
  </si>
  <si>
    <t>WESAEILOS11</t>
  </si>
  <si>
    <t>Acronis Cyber Protect Standard Windows Server Essentials Subscription License, 5 Year</t>
  </si>
  <si>
    <t>WESAEKLOS11</t>
  </si>
  <si>
    <t>Acronis Cyber Protect Standard Windows Server Essentials Subscription License, 1 Year - Renewal</t>
  </si>
  <si>
    <t>WESAHBLOS11</t>
  </si>
  <si>
    <t>Acronis Cyber Protect Standard Windows Server Essentials Subscription License, 3 Year - Renewal</t>
  </si>
  <si>
    <t>WESAHILOS11</t>
  </si>
  <si>
    <t>Acronis Cyber Protect Standard Windows Server Essentials Subscription License, 5 Year - Renewal</t>
  </si>
  <si>
    <t>WESAHKLOS11</t>
  </si>
  <si>
    <t>Acronis Cyber Protect Standard Windows Server Essentials Subscription License, 1 Day - Co-term Renewal</t>
  </si>
  <si>
    <t>WESAVFLOS11</t>
  </si>
  <si>
    <t>Acronis Cyber Protect Standard Server Subscription</t>
  </si>
  <si>
    <t>Acronis Cyber Protect Standard Server Subscription License, 1 Year</t>
  </si>
  <si>
    <t>SSSAEBLOS11</t>
  </si>
  <si>
    <t>Acronis Cyber Protect Standard Server Subscription License, 3 Year</t>
  </si>
  <si>
    <t>SSSAEILOS11</t>
  </si>
  <si>
    <t>Acronis Cyber Protect Standard Server Subscription License, 5 Year</t>
  </si>
  <si>
    <t>SSSAEKLOS11</t>
  </si>
  <si>
    <t>Acronis Cyber Protect Standard Server Subscription License, 1 Year - Renewal</t>
  </si>
  <si>
    <t>SSSAHBLOS11</t>
  </si>
  <si>
    <t>Acronis Cyber Protect Standard Server Subscription License, 3 Year - Renewal</t>
  </si>
  <si>
    <t>SSSAHILOS11</t>
  </si>
  <si>
    <t>Acronis Cyber Protect Standard Server Subscription License, 5 Year - Renewal</t>
  </si>
  <si>
    <t>SSSAHKLOS11</t>
  </si>
  <si>
    <t>Acronis Cyber Protect Standard Server Subscription License, 1 Day - Co-term Renewal</t>
  </si>
  <si>
    <t>SSSAVFLOS11</t>
  </si>
  <si>
    <t>Acronis Cyber Protect Standard Virtual Host Subscription</t>
  </si>
  <si>
    <t>Acronis Cyber Protect Standard Virtual Host Subscription License, 1 Year</t>
  </si>
  <si>
    <t>VHSAEBLOS11</t>
  </si>
  <si>
    <t>Acronis Cyber Protect Standard Virtual Host Subscription License, 3 Year</t>
  </si>
  <si>
    <t>VHSAEILOS11</t>
  </si>
  <si>
    <t>Acronis Cyber Protect Standard Virtual Host Subscription License, 5 Year</t>
  </si>
  <si>
    <t>VHSAEKLOS11</t>
  </si>
  <si>
    <t>Acronis Cyber Protect Standard Virtual Host Subscription License, 1 Year - Renewal</t>
  </si>
  <si>
    <t>VHSAHBLOS11</t>
  </si>
  <si>
    <t>Acronis Cyber Protect Standard Virtual Host Subscription License, 3 Year - Renewal</t>
  </si>
  <si>
    <t>VHSAHILOS11</t>
  </si>
  <si>
    <t>Acronis Cyber Protect Standard Virtual Host Subscription License, 5 Year - Renewal</t>
  </si>
  <si>
    <t>VHSAHKLOS11</t>
  </si>
  <si>
    <t>Acronis Cyber Protect Standard Virtual Host Subscription License, 1 Day - Co-term Renewal</t>
  </si>
  <si>
    <t>VHSAVFLOS11</t>
  </si>
  <si>
    <t>Acronis Cyber Protect Standard Public Cloud VM Subscription</t>
  </si>
  <si>
    <t>Acronis Cyber Protect Standard Public Cloud VM Subscription License (3 VMs pack), 1 Year</t>
  </si>
  <si>
    <t>VPSAEBLOS11</t>
  </si>
  <si>
    <t>Acronis Cyber Protect Standard Public Cloud VM Subscription License (3 VMs pack), 3 Year</t>
  </si>
  <si>
    <t>VPSAEILOS11</t>
  </si>
  <si>
    <t>Acronis Cyber Protect Standard Public Cloud VM Subscription License (3 VMs pack), 5 Year</t>
  </si>
  <si>
    <t>VPSAEKLOS11</t>
  </si>
  <si>
    <t>Acronis Cyber Protect Standard Public Cloud VM Subscription License (3 VMs pack), 1 Year - Renewal</t>
  </si>
  <si>
    <t>VPSAHBLOS11</t>
  </si>
  <si>
    <t>Acronis Cyber Protect Standard Public Cloud VM Subscription License (3 VMs pack), 3 Year - Renewal</t>
  </si>
  <si>
    <t>VPSAHILOS11</t>
  </si>
  <si>
    <t>Acronis Cyber Protect Standard Public Cloud VM Subscription License (3 VMs pack), 5 Year - Renewal</t>
  </si>
  <si>
    <t>VPSAHKLOS11</t>
  </si>
  <si>
    <t>Acronis Cyber Protect Standard Public Cloud VM Subscription License (3 VMs pack), 1 Day - Co-term Renewal</t>
  </si>
  <si>
    <t>VPSAVFLOS11</t>
  </si>
  <si>
    <t>Acronis Cyber Protect - Backup Advanced</t>
  </si>
  <si>
    <t>Acronis Cyber Protect - Backup Advanced Workstation Subscription</t>
  </si>
  <si>
    <t>Acronis Cyber Protect - Backup Advanced Workstation Subscription License, 1 Year</t>
  </si>
  <si>
    <t>PCAAEBLOS11</t>
  </si>
  <si>
    <t>Acronis Cyber Protect - Backup Advanced Workstation Subscription License, 3 Year</t>
  </si>
  <si>
    <t>PCAAEILOS11</t>
  </si>
  <si>
    <t>Acronis Cyber Protect - Backup Advanced Workstation Subscription License, 5 Year</t>
  </si>
  <si>
    <t>PCAAEKLOS11</t>
  </si>
  <si>
    <t>Acronis Cyber Protect - Backup Advanced Workstation Subscription License, 1 Year - Renewal</t>
  </si>
  <si>
    <t>PCAAHBLOS11</t>
  </si>
  <si>
    <t>Acronis Cyber Protect - Backup Advanced Workstation Subscription License, 3 Year - Renewal</t>
  </si>
  <si>
    <t>PCAAHILOS11</t>
  </si>
  <si>
    <t>Acronis Cyber Protect - Backup Advanced Workstation Subscription License, 5 Year - Renewal</t>
  </si>
  <si>
    <t>PCAAHKLOS11</t>
  </si>
  <si>
    <t>Acronis Cyber Protect - Backup Advanced Workstation Subscription License, 1 Day - Co-term Renewal</t>
  </si>
  <si>
    <t>PCAAVFLOS11</t>
  </si>
  <si>
    <t>Acronis Cyber Protect - Backup Advanced Workstation</t>
  </si>
  <si>
    <t>Acronis Cyber Protect - Backup Advanced Workstation License – 1 Year Renewal Acronis Premium Customer Support ESD</t>
  </si>
  <si>
    <t>PCAXRPZZS11</t>
  </si>
  <si>
    <t>Acronis Cyber Protect - Backup Advanced Workstation License – Co-term Renewal Acronis Premium Customer Support ESD</t>
  </si>
  <si>
    <t>PCAXCPZZS11</t>
  </si>
  <si>
    <t>Acronis Cyber Protect - Backup Advanced Server Subscription</t>
  </si>
  <si>
    <t>Acronis Cyber Protect - Backup Advanced Server Subscription License, 1 Year</t>
  </si>
  <si>
    <t>A1WAEBLOS11</t>
  </si>
  <si>
    <t>Acronis Cyber Protect - Backup Advanced Server Subscription License, 3 Year</t>
  </si>
  <si>
    <t>A1WAEILOS11</t>
  </si>
  <si>
    <t>Acronis Cyber Protect - Backup Advanced Server Subscription License, 5 Year</t>
  </si>
  <si>
    <t>A1WAEKLOS11</t>
  </si>
  <si>
    <t>Acronis Cyber Protect - Backup Advanced Server Subscription License, 1 Year - Renewal</t>
  </si>
  <si>
    <t>A1WAHBLOS11</t>
  </si>
  <si>
    <t>Acronis Cyber Protect - Backup Advanced Server Subscription License, 3 Year - Renewal</t>
  </si>
  <si>
    <t>A1WAHILOS11</t>
  </si>
  <si>
    <t>Acronis Cyber Protect - Backup Advanced Server Subscription License, 5 Year - Renewal</t>
  </si>
  <si>
    <t>A1WAHKLOS11</t>
  </si>
  <si>
    <t>Acronis Cyber Protect - Backup Advanced Server Subscription License, 1 Day - Co-term Renewal</t>
  </si>
  <si>
    <t>A1WAVFLOS11</t>
  </si>
  <si>
    <t>Acronis Cyber Protect - Backup Advanced Server</t>
  </si>
  <si>
    <t>Acronis Cyber Protect - Backup Advanced Server License – 1 Year Renewal Acronis Premium Customer Support ESD</t>
  </si>
  <si>
    <t>A1WXRPZZS11</t>
  </si>
  <si>
    <t>Acronis Cyber Protect - Backup Advanced Server License– Co-term Renewal Acronis Premium Customer Support ESD</t>
  </si>
  <si>
    <t>A1WXCPZZS11</t>
  </si>
  <si>
    <t>Acronis Cyber Protect - Backup Advanced Virtual Host Subscription</t>
  </si>
  <si>
    <t>Acronis Cyber Protect - Backup Advanced Virtual Host Subscription License, 1 Year</t>
  </si>
  <si>
    <t>V2HAEBLOS11</t>
  </si>
  <si>
    <t>Acronis Cyber Protect - Backup Advanced Virtual Host Subscription License, 3 Year</t>
  </si>
  <si>
    <t>V2HAEILOS11</t>
  </si>
  <si>
    <t>Acronis Cyber Protect - Backup Advanced Virtual Host Subscription License, 5 Year</t>
  </si>
  <si>
    <t>V2HAEKLOS11</t>
  </si>
  <si>
    <t>Acronis Cyber Protect - Backup Advanced Virtual Host Subscription License, 1 Year - Renewal</t>
  </si>
  <si>
    <t>V2HAHBLOS11</t>
  </si>
  <si>
    <t>Acronis Cyber Protect - Backup Advanced Virtual Host Subscription License, 3 Year - Renewal</t>
  </si>
  <si>
    <t>V2HAHILOS11</t>
  </si>
  <si>
    <t>Acronis Cyber Protect - Backup Advanced Virtual Host Subscription License, 5 Year - Renewal</t>
  </si>
  <si>
    <t>V2HAHKLOS11</t>
  </si>
  <si>
    <t>Acronis Cyber Protect - Backup Advanced Virtual Host Subscription License, 1 Day - Co-term Renewal</t>
  </si>
  <si>
    <t>V2HAVFLOS11</t>
  </si>
  <si>
    <t>Acronis Cyber Protect - Backup Advanced Virtual Host</t>
  </si>
  <si>
    <t>Acronis Cyber Protect - Backup Advanced Virtual Host License – 1 Year Renewal Acronis Premium Customer Support ESD</t>
  </si>
  <si>
    <t>V2HXRPZZS11</t>
  </si>
  <si>
    <t>Acronis Cyber Protect - Backup Advanced Virtual Host License – Co-term Renewal Acronis Premium Customer Support ESD</t>
  </si>
  <si>
    <t>V2HXCPZZS11</t>
  </si>
  <si>
    <t>Acronis Cyber Protect - Backup Advanced Public Cloud VM Subscription</t>
  </si>
  <si>
    <t>Acronis Cyber Protect - Backup Advanced Public Cloud VM Subscription License (3 VMs pack), 1 Year</t>
  </si>
  <si>
    <t>VPBAEBLOS11</t>
  </si>
  <si>
    <t>Acronis Cyber Protect - Backup Advanced Public Cloud VM Subscription License (3 VMs pack), 3 Year</t>
  </si>
  <si>
    <t>VPBAEILOS11</t>
  </si>
  <si>
    <t>Acronis Cyber Protect - Backup Advanced Public Cloud VM Subscription License (3 VMs pack), 5 Year</t>
  </si>
  <si>
    <t>VPBAEKLOS11</t>
  </si>
  <si>
    <t>Acronis Cyber Protect - Backup Advanced Public Cloud VM Subscription License (3 VMs pack), 1 Year - Renewal</t>
  </si>
  <si>
    <t>VPBAHBLOS11</t>
  </si>
  <si>
    <t>Acronis Cyber Protect - Backup Advanced Public Cloud VM Subscription License (3 VMs pack), 3 Year - Renewal</t>
  </si>
  <si>
    <t>VPBAHILOS11</t>
  </si>
  <si>
    <t>Acronis Cyber Protect - Backup Advanced Public Cloud VM Subscription License (3 VMs pack), 5 Year - Renewal</t>
  </si>
  <si>
    <t>VPBAHKLOS11</t>
  </si>
  <si>
    <t>Acronis Cyber Protect - Backup Advanced Public Cloud VM Subscription License (3 VMs pack), 1 Day - Co-term Renewal</t>
  </si>
  <si>
    <t>VPBAVFLOS11</t>
  </si>
  <si>
    <t>Acronis Cyber Protect - Backup Advanced Universal License</t>
  </si>
  <si>
    <t>Acronis Cyber Protect - Backup Advanced Universal License – 1 Year Renewal Acronis Premium Customer Support ESD</t>
  </si>
  <si>
    <t>A1MXRPZZS11</t>
  </si>
  <si>
    <t>Acronis Cyber Protect - Backup Advanced Universal License – Co-term Renewal Acronis Premium Customer Support ESD</t>
  </si>
  <si>
    <t>A1MXCPZZS11</t>
  </si>
  <si>
    <t>Acronis Cyber Protect - Backup Advanced Microsoft 365 Subscription</t>
  </si>
  <si>
    <t>Acronis Cyber Protect - Backup Advanced Microsoft 365 Subscription License 5 Seats (incl. unlimited Acronis Hosted Cloud storage), 1 Year</t>
  </si>
  <si>
    <t>OF6DEBLOS11</t>
  </si>
  <si>
    <t>Acronis Cyber Protect - Backup Advanced Microsoft 365 Subscription License 5 Seats (incl. unlimited Acronis Hosted Cloud storage), 3 Year</t>
  </si>
  <si>
    <t>OF6DEILOS11</t>
  </si>
  <si>
    <t>Acronis Cyber Protect - Backup Advanced Microsoft 365 Subscription License 5 Seats (incl. unlimited Acronis Hosted Cloud storage), 5 Year</t>
  </si>
  <si>
    <t>OF6DEKLOS11</t>
  </si>
  <si>
    <t>Acronis Cyber Protect - Backup Advanced Microsoft 365 Subscription License 25 Seats (incl. unlimited Acronis Hosted Cloud storage), 1 Year</t>
  </si>
  <si>
    <t>OF5DEBLOS11</t>
  </si>
  <si>
    <t>Acronis Cyber Protect - Backup Advanced Microsoft 365 Subscription License 25 Seats (incl. unlimited Acronis Hosted Cloud storage), 3 Year</t>
  </si>
  <si>
    <t>OF5DEILOS11</t>
  </si>
  <si>
    <t>Acronis Cyber Protect - Backup Advanced Microsoft 365 Subscription License 25 Seats (incl. unlimited Acronis Hosted Cloud storage), 5 Year</t>
  </si>
  <si>
    <t>OF5DEKLOS11</t>
  </si>
  <si>
    <t>Acronis Cyber Protect - Backup Advanced Microsoft 365 Subscription License 100 Seats (incl. unlimited Acronis Hosted Cloud storage), 1 Year</t>
  </si>
  <si>
    <t>OF4DEBLOS11</t>
  </si>
  <si>
    <t>Acronis Cyber Protect - Backup Advanced Microsoft 365 Subscription License 100 Seats (incl. unlimited Acronis Hosted Cloud storage), 3 Year</t>
  </si>
  <si>
    <t>OF4DEILOS11</t>
  </si>
  <si>
    <t>Acronis Cyber Protect - Backup Advanced Microsoft 365 Subscription License 100 Seats (incl. unlimited Acronis Hosted Cloud storage), 5 Year</t>
  </si>
  <si>
    <t>OF4DEKLOS11</t>
  </si>
  <si>
    <t>Acronis Cyber Protect - Backup Advanced Microsoft 365 Subscription License 5 Seats (incl. unlimited Acronis Hosted Cloud storage), 1 Year - Renewal</t>
  </si>
  <si>
    <t>OF6DHBLOS11</t>
  </si>
  <si>
    <t>Acronis Cyber Protect - Backup Advanced Microsoft 365 Subscription License 5 Seats (incl. unlimited Acronis Hosted Cloud storage), 3 Year - Renewal</t>
  </si>
  <si>
    <t>OF6DHILOS11</t>
  </si>
  <si>
    <t>Acronis Cyber Protect - Backup Advanced Microsoft 365 Subscription License 5 Seats (incl. unlimited Acronis Hosted Cloud storage), 5 Year - Renewal</t>
  </si>
  <si>
    <t>OF6DHKLOS11</t>
  </si>
  <si>
    <t>Acronis Cyber Protect - Backup Advanced Microsoft 365 Subscription License 25 Seats (incl. unlimited Acronis Hosted Cloud storage), 1 Year - Renewal</t>
  </si>
  <si>
    <t>OF5DHBLOS11</t>
  </si>
  <si>
    <t>Acronis Cyber Protect - Backup Advanced Microsoft 365 Subscription License 25 Seats (incl. unlimited Acronis Hosted Cloud storage), 3 Year - Renewal</t>
  </si>
  <si>
    <t>OF5DHILOS11</t>
  </si>
  <si>
    <t>Acronis Cyber Protect - Backup Advanced Microsoft 365 Subscription License 25 Seats (incl. unlimited Acronis Hosted Cloud storage), 5 Year - Renewal</t>
  </si>
  <si>
    <t>OF5DHKLOS11</t>
  </si>
  <si>
    <t>Acronis Cyber Protect - Backup Advanced Microsoft 365 Subscription License 100 Seats (incl. unlimited Acronis Hosted Cloud storage), 1 Year - Renewal</t>
  </si>
  <si>
    <t>OF4DHBLOS11</t>
  </si>
  <si>
    <t>Acronis Cyber Protect - Backup Advanced Microsoft 365 Subscription License 100 Seats (incl. unlimited Acronis Hosted Cloud storage), 3 Year - Renewal</t>
  </si>
  <si>
    <t>OF4DHILOS11</t>
  </si>
  <si>
    <t>Acronis Cyber Protect - Backup Advanced Microsoft 365 Subscription License 100 Seats (incl. unlimited Acronis Hosted Cloud storage), 5 Year - Renewal</t>
  </si>
  <si>
    <t>OF4DHKLOS11</t>
  </si>
  <si>
    <t>Acronis Cyber Protect - Backup Advanced Microsoft 365 Subscription License 5 Seats (incl. unlimited Acronis Hosted Cloud storage), 1 Day - Co-term Renewal</t>
  </si>
  <si>
    <t>OF6DVFLOS11</t>
  </si>
  <si>
    <t>Acronis Cyber Protect - Backup Advanced Microsoft 365 Subscription License 25 Seats (incl. unlimited Acronis Hosted Cloud storage), 1 Day - Co-term Renewal</t>
  </si>
  <si>
    <t>OF5DVFLOS11</t>
  </si>
  <si>
    <t>Acronis Cyber Protect - Backup Advanced Microsoft 365 Subscription License 100 Seats (incl. unlimited Acronis Hosted Cloud storage), 1 Day - Co-term Renewal</t>
  </si>
  <si>
    <t>OF4DVFLOS11</t>
  </si>
  <si>
    <t>Acronis Cyber Protect - Backup Advanced Google Workspace Subscription</t>
  </si>
  <si>
    <t>Acronis Cyber Protect - Backup Advanced Google Workspace Subscription License 5 Seats (incl. unlimited Acronis Hosted Cloud storage), 1 Year</t>
  </si>
  <si>
    <t>SGDDEBLOS11</t>
  </si>
  <si>
    <t>Acronis Cyber Protect - Backup Advanced Google Workspace Subscription License 5 Seats (incl. unlimited Acronis Hosted Cloud storage), 3 Year</t>
  </si>
  <si>
    <t>SGDDEILOS11</t>
  </si>
  <si>
    <t>Acronis Cyber Protect - Backup Advanced Google Workspace Subscription License 5 Seats (incl. unlimited Acronis Hosted Cloud storage), 5 Year</t>
  </si>
  <si>
    <t>SGDDEKLOS11</t>
  </si>
  <si>
    <t>Acronis Cyber Protect - Backup Advanced Google Workspace Subscription License 25 Seats (incl. unlimited Acronis Hosted Cloud storage), 1 Year</t>
  </si>
  <si>
    <t>SGCDEBLOS11</t>
  </si>
  <si>
    <t>Acronis Cyber Protect - Backup Advanced Google Workspace Subscription License 25 Seats (incl. unlimited Acronis Hosted Cloud storage), 3 Year</t>
  </si>
  <si>
    <t>SGCDEILOS11</t>
  </si>
  <si>
    <t>Acronis Cyber Protect - Backup Advanced Google Workspace Subscription License 25 Seats (incl. unlimited Acronis Hosted Cloud storage), 5 Year</t>
  </si>
  <si>
    <t>SGCDEKLOS11</t>
  </si>
  <si>
    <t>Acronis Cyber Protect - Backup Advanced Google Workspace Subscription License 100 Seats (incl. unlimited Acronis Hosted Cloud storage), 1 Year</t>
  </si>
  <si>
    <t>SGBDEBLOS11</t>
  </si>
  <si>
    <t>Acronis Cyber Protect - Backup Advanced Google Workspace Subscription License 100 Seats (incl. unlimited Acronis Hosted Cloud storage), 3 Year</t>
  </si>
  <si>
    <t>SGBDEILOS11</t>
  </si>
  <si>
    <t>Acronis Cyber Protect - Backup Advanced Google Workspace Subscription License 100 Seats (incl. unlimited Acronis Hosted Cloud storage), 5 Year</t>
  </si>
  <si>
    <t>SGBDEKLOS11</t>
  </si>
  <si>
    <t>Acronis Cyber Protect - Backup Advanced Google Workspace Subscription License 5 Seats (incl. unlimited Acronis Hosted Cloud storage), 1 Year - Renewal</t>
  </si>
  <si>
    <t>SGDDHBLOS11</t>
  </si>
  <si>
    <t>Acronis Cyber Protect - Backup Advanced Google Workspace Subscription License 5 Seats (incl. unlimited Acronis Hosted Cloud storage), 3 Year - Renewal</t>
  </si>
  <si>
    <t>SGDDHILOS11</t>
  </si>
  <si>
    <t>Acronis Cyber Protect - Backup Advanced Google Workspace Subscription License 5 Seats (incl. unlimited Acronis Hosted Cloud storage), 5 Year - Renewal</t>
  </si>
  <si>
    <t>SGDDHKLOS11</t>
  </si>
  <si>
    <t>Acronis Cyber Protect - Backup Advanced Google Workspace Subscription License 25 Seats (incl. unlimited Acronis Hosted Cloud storage), 1 Year - Renewal</t>
  </si>
  <si>
    <t>SGCDHBLOS11</t>
  </si>
  <si>
    <t>Acronis Cyber Protect - Backup Advanced Google Workspace Subscription License 25 Seats (incl. unlimited Acronis Hosted Cloud storage), 3 Year - Renewal</t>
  </si>
  <si>
    <t>SGCDHILOS11</t>
  </si>
  <si>
    <t>Acronis Cyber Protect - Backup Advanced Google Workspace Subscription License 25 Seats (incl. unlimited Acronis Hosted Cloud storage), 5 Year - Renewal</t>
  </si>
  <si>
    <t>SGCDHKLOS11</t>
  </si>
  <si>
    <t>Acronis Cyber Protect - Backup Advanced Google Workspace Subscription License 100 Seats (incl. unlimited Acronis Hosted Cloud storage), 1 Year - Renewal</t>
  </si>
  <si>
    <t>SGBDHBLOS11</t>
  </si>
  <si>
    <t>Acronis Cyber Protect - Backup Advanced Google Workspace Subscription License 100 Seats (incl. unlimited Acronis Hosted Cloud storage), 3 Year - Renewal</t>
  </si>
  <si>
    <t>SGBDHILOS11</t>
  </si>
  <si>
    <t>Acronis Cyber Protect - Backup Advanced Google Workspace Subscription License 100 Seats (incl. unlimited Acronis Hosted Cloud storage), 5 Year - Renewal</t>
  </si>
  <si>
    <t>SGBDHKLOS11</t>
  </si>
  <si>
    <t>Acronis Cyber Protect - Backup Advanced Google Workspace Subscription License 5 Seats (incl. unlimited Acronis Hosted Cloud storage), 1 Day - Co-term Renewal</t>
  </si>
  <si>
    <t>SGDDVFLOS11</t>
  </si>
  <si>
    <t>Acronis Cyber Protect - Backup Advanced Google Workspace Subscription License 25 Seats (incl. unlimited Acronis Hosted Cloud storage), 1 Day - Co-term Renewal</t>
  </si>
  <si>
    <t>SGCDVFLOS11</t>
  </si>
  <si>
    <t>Acronis Cyber Protect - Backup Advanced Google Workspace Subscription License 100 Seats (incl. unlimited Acronis Hosted Cloud storage), 1 Day - Co-term Renewal</t>
  </si>
  <si>
    <t>SGBDVFLOS11</t>
  </si>
  <si>
    <t>Acronis Cyber Protect - Backup Standard</t>
  </si>
  <si>
    <t>Acronis Cyber Protect - Backup Standard Workstation Subscription</t>
  </si>
  <si>
    <t>Acronis Cyber Protect - Backup Standard Workstation Subscription License, 1 Year - Renewal</t>
  </si>
  <si>
    <t>PCWBHBLOS11</t>
  </si>
  <si>
    <t>Acronis Cyber Protect - Backup Standard Workstation Subscription License, 3 Year - Renewal</t>
  </si>
  <si>
    <t>PCWBHILOS11</t>
  </si>
  <si>
    <t>Acronis Cyber Protect - Backup Standard Workstation Subscription License, 5 Year - Renewal</t>
  </si>
  <si>
    <t>PCWBHKLOS11</t>
  </si>
  <si>
    <t>Acronis Cyber Protect - Backup Standard Workstation</t>
  </si>
  <si>
    <t>Acronis Cyber Protect - Backup Standard Workstation License – 1 Year Renewal Acronis Premium Customer Support ESD</t>
  </si>
  <si>
    <t>PCWXRPZZS11</t>
  </si>
  <si>
    <t>Acronis Cyber Protect - Backup Standard Workstation License – Co-term Renewal Acronis Premium Customer Support ESD</t>
  </si>
  <si>
    <t>PCWXCPZZS11</t>
  </si>
  <si>
    <t>Acronis Cyber Protect - Backup Standard Windows Server Essentials Subscription</t>
  </si>
  <si>
    <t>Acronis Cyber Protect - Backup Standard Windows Server Essentials Subscription License, 1 Year - Renewal</t>
  </si>
  <si>
    <t>G1EBHBLOS11</t>
  </si>
  <si>
    <t>Acronis Cyber Protect - Backup Standard Windows Server Essentials Subscription License, 3 Year - Renewal</t>
  </si>
  <si>
    <t>G1EBHILOS11</t>
  </si>
  <si>
    <t>Acronis Cyber Protect - Backup Standard Windows Server Essentials Subscription License, 5 Year - Renewal</t>
  </si>
  <si>
    <t>G1EBHKLOS11</t>
  </si>
  <si>
    <t>Acronis Cyber Protect - Backup Standard Windows Server Essentials</t>
  </si>
  <si>
    <t>Acronis Cyber Protect - Backup Standard Windows Server Essentials License – 1 Year Renewal Acronis Premium Customer Support ESD</t>
  </si>
  <si>
    <t>G1EXRPZZS11</t>
  </si>
  <si>
    <t>Acronis Cyber Protect - Backup Standard Windows Server Essentials License – Co-term Renewal Acronis Premium Customer Support ESD</t>
  </si>
  <si>
    <t>G1EXCPZZS11</t>
  </si>
  <si>
    <t>Acronis Cyber Protect - Backup Standard Server Subscription</t>
  </si>
  <si>
    <t>Acronis Cyber Protect - Backup Standard Server Subscription License, 1 Year - Renewal</t>
  </si>
  <si>
    <t>B1WBHBLOS11</t>
  </si>
  <si>
    <t>Acronis Cyber Protect - Backup Standard Server Subscription License, 3 Year - Renewal</t>
  </si>
  <si>
    <t>B1WBHILOS11</t>
  </si>
  <si>
    <t>Acronis Cyber Protect - Backup Standard Server Subscription License, 5 Year - Renewal</t>
  </si>
  <si>
    <t>B1WBHKLOS11</t>
  </si>
  <si>
    <t>Acronis Cyber Protect - Backup Standard Server</t>
  </si>
  <si>
    <t>Acronis Cyber Protect - Backup Standard Server License – 1 Year Renewal Acronis Premium Customer Support ESD</t>
  </si>
  <si>
    <t>B1WXRPZZS11</t>
  </si>
  <si>
    <t>Acronis Cyber Protect - Backup Standard Server License – Co-term Renewal Acronis Premium Customer Support ESD</t>
  </si>
  <si>
    <t>B1WXCPZZS11</t>
  </si>
  <si>
    <t>Acronis Cyber Protect - Backup Standard Virtual Host Subscription</t>
  </si>
  <si>
    <t>Acronis Cyber Protect - Backup Standard Virtual Host Subscription License, 1 Year - Renewal</t>
  </si>
  <si>
    <t>V2PBHBLOS11</t>
  </si>
  <si>
    <t>Acronis Cyber Protect - Backup Standard Virtual Host Subscription License, 3 Year - Renewal</t>
  </si>
  <si>
    <t>V2PBHILOS11</t>
  </si>
  <si>
    <t>Acronis Cyber Protect - Backup Standard Virtual Host Subscription License, 5 Year - Renewal</t>
  </si>
  <si>
    <t>V2PBHKLOS11</t>
  </si>
  <si>
    <t>Acronis Cyber Protect - Backup Standard Virtual Host</t>
  </si>
  <si>
    <t>Acronis Cyber Protect - Backup Standard Virtual Host License – 1 Year Renewal Acronis Premium Customer Support ESD</t>
  </si>
  <si>
    <t>V2PXRPZZS11</t>
  </si>
  <si>
    <t>Acronis Cyber Protect - Backup Standard Virtual Host License – Co-term Renewal Acronis Premium Customer Support ESD</t>
  </si>
  <si>
    <t>V2PXCPZZS11</t>
  </si>
  <si>
    <t>Acronis Cyber Protect</t>
  </si>
  <si>
    <t>Acronis Cyber Protect Onboarding Service</t>
  </si>
  <si>
    <t>Onboarding Service for Acronis Cyber Protect</t>
  </si>
  <si>
    <t>EFJBX1LOS11</t>
  </si>
  <si>
    <t>Acronis Cloud Storage</t>
  </si>
  <si>
    <t>Acronis Cloud Storage Subscription</t>
  </si>
  <si>
    <t>Acronis Cloud Storage Subscription License 250 GB, 1 Year</t>
  </si>
  <si>
    <t>SCABEBLOS11</t>
  </si>
  <si>
    <t>Acronis Cloud Storage Subscription License 500 GB, 1 Year</t>
  </si>
  <si>
    <t>SCBBEBLOS11</t>
  </si>
  <si>
    <t>Acronis Cloud Storage Subscription License 1 TB, 1 Year</t>
  </si>
  <si>
    <t>SCCBEBLOS11</t>
  </si>
  <si>
    <t>Acronis Cloud Storage Subscription License 2 TB, 1 Year</t>
  </si>
  <si>
    <t>SCDBEBLOS11</t>
  </si>
  <si>
    <t>Acronis Cloud Storage Subscription License 3 TB, 1 Year</t>
  </si>
  <si>
    <t>SCEBEBLOS11</t>
  </si>
  <si>
    <t>Acronis Cloud Storage Subscription License 4 TB, 1 Year</t>
  </si>
  <si>
    <t>SCFBEBLOS11</t>
  </si>
  <si>
    <t>Acronis Cloud Storage Subscription License 5 TB, 1 Year</t>
  </si>
  <si>
    <t>SCGBEBLOS11</t>
  </si>
  <si>
    <t>Acronis Cloud Storage Subscription License 250 GB, 3 Year</t>
  </si>
  <si>
    <t>SCABEILOS11</t>
  </si>
  <si>
    <t>Acronis Cloud Storage Subscription License 500 GB, 3 Year</t>
  </si>
  <si>
    <t>SCBBEILOS11</t>
  </si>
  <si>
    <t>Acronis Cloud Storage Subscription License 1 TB, 3 Year</t>
  </si>
  <si>
    <t>SCCBEILOS11</t>
  </si>
  <si>
    <t>Acronis Cloud Storage Subscription License 2 TB, 3 Year</t>
  </si>
  <si>
    <t>SCDBEILOS11</t>
  </si>
  <si>
    <t>Acronis Cloud Storage Subscription License 3 TB, 3 Year</t>
  </si>
  <si>
    <t>SCEBEILOS11</t>
  </si>
  <si>
    <t>Acronis Cloud Storage Subscription License 4 TB, 3 Year</t>
  </si>
  <si>
    <t>SCFBEILOS11</t>
  </si>
  <si>
    <t>Acronis Cloud Storage Subscription License 5 TB, 3 Year</t>
  </si>
  <si>
    <t>SCGBEILOS11</t>
  </si>
  <si>
    <t>Acronis Cloud Storage Subscription License 250 GB, 5 Year</t>
  </si>
  <si>
    <t>SCABEKLOS11</t>
  </si>
  <si>
    <t>Acronis Cloud Storage Subscription License 500 GB, 5 Year</t>
  </si>
  <si>
    <t>SCBBEKLOS11</t>
  </si>
  <si>
    <t>Acronis Cloud Storage Subscription License 1 TB, 5 Year</t>
  </si>
  <si>
    <t>SCCBEKLOS11</t>
  </si>
  <si>
    <t>Acronis Cloud Storage Subscription License 2 TB, 5 Year</t>
  </si>
  <si>
    <t>SCDBEKLOS11</t>
  </si>
  <si>
    <t>Acronis Cloud Storage Subscription License 3 TB, 5 Year</t>
  </si>
  <si>
    <t>SCEBEKLOS11</t>
  </si>
  <si>
    <t>Acronis Cloud Storage Subscription License 4 TB, 5 Year</t>
  </si>
  <si>
    <t>SCFBEKLOS11</t>
  </si>
  <si>
    <t>Acronis Cloud Storage Subscription License 5 TB, 5 Year</t>
  </si>
  <si>
    <t>SCGBEKLOS11</t>
  </si>
  <si>
    <t>Acronis Cloud Storage Subscription License 250 GB, 1 Year - Renewal</t>
  </si>
  <si>
    <t>SCABHBLOS11</t>
  </si>
  <si>
    <t>Acronis Cloud Storage Subscription License 500 GB, 1 Year - Renewal</t>
  </si>
  <si>
    <t>SCBBHBLOS11</t>
  </si>
  <si>
    <t>Acronis Cloud Storage Subscription License 1 TB, 1 Year - Renewal</t>
  </si>
  <si>
    <t>SCCBHBLOS11</t>
  </si>
  <si>
    <t>Acronis Cloud Storage Subscription License 2 TB, 1 Year - Renewal</t>
  </si>
  <si>
    <t>SCDBHBLOS11</t>
  </si>
  <si>
    <t>Acronis Cloud Storage Subscription License 3 TB, 1 Year - Renewal</t>
  </si>
  <si>
    <t>SCEBHBLOS11</t>
  </si>
  <si>
    <t>Acronis Cloud Storage Subscription License 4 TB, 1 Year - Renewal</t>
  </si>
  <si>
    <t>SCFBHBLOS11</t>
  </si>
  <si>
    <t>Acronis Cloud Storage Subscription License 5 TB, 1 Year - Renewal</t>
  </si>
  <si>
    <t>SCGBHBLOS11</t>
  </si>
  <si>
    <t>Acronis Cloud Storage Subscription License 250 GB, 3 Year - Renewal</t>
  </si>
  <si>
    <t>SCABHILOS11</t>
  </si>
  <si>
    <t>Acronis Cloud Storage Subscription License 500 GB, 3 Year - Renewal</t>
  </si>
  <si>
    <t>SCBBHILOS11</t>
  </si>
  <si>
    <t>Acronis Cloud Storage Subscription License 1 TB, 3 Year - Renewal</t>
  </si>
  <si>
    <t>SCCBHILOS11</t>
  </si>
  <si>
    <t>Acronis Cloud Storage Subscription License 2 TB, 3 Year - Renewal</t>
  </si>
  <si>
    <t>SCDBHILOS11</t>
  </si>
  <si>
    <t>Acronis Cloud Storage Subscription License 3 TB, 3 Year - Renewal</t>
  </si>
  <si>
    <t>SCEBHILOS11</t>
  </si>
  <si>
    <t>Acronis Cloud Storage Subscription License 4 TB, 3 Year - Renewal</t>
  </si>
  <si>
    <t>SCFBHILOS11</t>
  </si>
  <si>
    <t>Acronis Cloud Storage Subscription License 5 TB, 3 Year - Renewal</t>
  </si>
  <si>
    <t>SCGBHILOS11</t>
  </si>
  <si>
    <t>Acronis Cloud Storage Subscription License 250 GB, 5 Year - Renewal</t>
  </si>
  <si>
    <t>SCABHKLOS11</t>
  </si>
  <si>
    <t>Acronis Cloud Storage Subscription License 500 GB, 5 Year - Renewal</t>
  </si>
  <si>
    <t>SCBBHKLOS11</t>
  </si>
  <si>
    <t>Acronis Cloud Storage Subscription License 1 TB, 5 Year - Renewal</t>
  </si>
  <si>
    <t>SCCBHKLOS11</t>
  </si>
  <si>
    <t>Acronis Cloud Storage Subscription License 2 TB, 5 Year - Renewal</t>
  </si>
  <si>
    <t>SCDBHKLOS11</t>
  </si>
  <si>
    <t>Acronis Cloud Storage Subscription License 3 TB, 5 Year - Renewal</t>
  </si>
  <si>
    <t>SCEBHKLOS11</t>
  </si>
  <si>
    <t>Acronis Cloud Storage Subscription License 4 TB, 5 Year - Renewal</t>
  </si>
  <si>
    <t>SCFBHKLOS11</t>
  </si>
  <si>
    <t>Acronis Cloud Storage Subscription License 5 TB, 5 Year - Renewal</t>
  </si>
  <si>
    <t>SCGBHKLOS11</t>
  </si>
  <si>
    <t>Acronis Cloud Storage Subscription License 250 GB, 1 Day - Co-term Renewal</t>
  </si>
  <si>
    <t>SCABVFLOS11</t>
  </si>
  <si>
    <t>Acronis Cloud Storage Subscription License 500 GB, 1 Day - Co-term Renewal</t>
  </si>
  <si>
    <t>SCBBVFLOS11</t>
  </si>
  <si>
    <t>Acronis Cloud Storage Subscription License 1 TB, 1 Day - Co-term Renewal</t>
  </si>
  <si>
    <t>SCCBVFLOS11</t>
  </si>
  <si>
    <t>Acronis Cloud Storage Subscription License 2 TB, 1 Day - Co-term Renewal</t>
  </si>
  <si>
    <t>SCDBVFLOS11</t>
  </si>
  <si>
    <t>Acronis Cloud Storage Subscription License 3 TB, 1 Day - Co-term Renewal</t>
  </si>
  <si>
    <t>SCEBVFLOS11</t>
  </si>
  <si>
    <t>Acronis Cloud Storage Subscription License 4 TB, 1 Day - Co-term Renewal</t>
  </si>
  <si>
    <t>SCFBVFLOS11</t>
  </si>
  <si>
    <t>Acronis Cloud Storage Subscription License 5 TB, 1 Day - Co-term Renewal</t>
  </si>
  <si>
    <t>SCGBVFLOS11</t>
  </si>
  <si>
    <t>Acronis Cyber Protect Physical Data Shipping to Cloud</t>
  </si>
  <si>
    <t>Acronis Cyber Protect Physical Data Shipping</t>
  </si>
  <si>
    <t>Acronis Cyber Protect Physical Data Shipping to Cloud, 1 disk</t>
  </si>
  <si>
    <t>CLJAJQLOS11</t>
  </si>
  <si>
    <t>Acronis Disaster Recovery</t>
  </si>
  <si>
    <t>Acronis Disaster Recovery Add-on - Extra Small Instance (1 vCPU, 2GB RAM, 150GB, 750 running hours), Subscription License, 1 Year</t>
  </si>
  <si>
    <t>EBXBEBLOS11</t>
  </si>
  <si>
    <t>Acronis Disaster Recovery Add-on - Extra Small Instance (1 vCPU, 2GB RAM, 150GB, 2250 running hours), Subscription License, 3 Year</t>
  </si>
  <si>
    <t>EBXBEILOS11</t>
  </si>
  <si>
    <t>Acronis Disaster Recovery Add-on - Extra Small Instance (1 vCPU, 2GB RAM, 150GB, 2250 running hours), Subscription License, 5 Year</t>
  </si>
  <si>
    <t>EBXBEKLOS11</t>
  </si>
  <si>
    <t>Acronis Disaster Recovery Add-on - Extra Small Instance (1 vCPU, 2GB RAM, 150GB, 750 running hours), Subscription License, 1 Year - Renewal</t>
  </si>
  <si>
    <t>EBXBHBLOS11</t>
  </si>
  <si>
    <t>Acronis Disaster Recovery Add-on - Extra Small Instance (1 vCPU, 2GB RAM, 150GB, 2250 running hours), Subscription License, 3 Year - Renewal</t>
  </si>
  <si>
    <t>EBXBHILOS11</t>
  </si>
  <si>
    <t>Acronis Disaster Recovery Add-on - Extra Small Instance (1 vCPU, 2GB RAM, 150GB, 2250 running hours), Subscription License, 5 Year - Renewal</t>
  </si>
  <si>
    <t>EBXBHKLOS11</t>
  </si>
  <si>
    <t>Acronis Disaster Recovery Add-on - Small Instance (1 vCPU, 4GB RAM, 250GB, 750 running hours), Subscription License, 1 Year</t>
  </si>
  <si>
    <t>EBYBEBLOS11</t>
  </si>
  <si>
    <t>Acronis Disaster Recovery Add-on - Small Instance (1 vCPU, 4GB RAM, 250GB, 2250 running hours), Subscription License, 3 Year</t>
  </si>
  <si>
    <t>EBYBEILOS11</t>
  </si>
  <si>
    <t>Acronis Disaster Recovery Add-on - Small Instance (1 vCPU, 4GB RAM, 250GB, 2250 running hours), Subscription License, 5 Year</t>
  </si>
  <si>
    <t>EBYBEKLOS11</t>
  </si>
  <si>
    <t>Acronis Disaster Recovery Add-on - Small Instance (1 vCPU, 4GB RAM, 250GB, 750 running hours), Subscription License, 1 Year - Renewal</t>
  </si>
  <si>
    <t>EBYBHBLOS11</t>
  </si>
  <si>
    <t>Acronis Disaster Recovery Add-on - Small Instance (1 vCPU, 4GB RAM, 250GB, 2250 running hours), Subscription License, 3 Year - Renewal</t>
  </si>
  <si>
    <t>EBYBHILOS11</t>
  </si>
  <si>
    <t>Acronis Disaster Recovery Add-on - Small Instance (1 vCPU, 4GB RAM, 250GB, 2250 running hours), Subscription License, 5 Year - Renewal</t>
  </si>
  <si>
    <t>EBYBHKLOS11</t>
  </si>
  <si>
    <t>Acronis Disaster Recovery Add-on - Medium Instance (4 vCPU, 16GB RAM, 1TB, 750 running hours), Subscription License, 1 Year</t>
  </si>
  <si>
    <t>EBZBEBLOS11</t>
  </si>
  <si>
    <t>Acronis Disaster Recovery Add-on - Medium Instance (4 vCPU, 16GB RAM, 1TB, 2250 running hours), Subscription License, 3 Year</t>
  </si>
  <si>
    <t>EBZBEILOS11</t>
  </si>
  <si>
    <t>Acronis Disaster Recovery Add-on - Medium Instance (4 vCPU, 16GB RAM, 1TB, 2250 running hours), Subscription License, 5 Year</t>
  </si>
  <si>
    <t>EBZBEKLOS11</t>
  </si>
  <si>
    <t>Acronis Disaster Recovery Add-on - Medium Instance (4 vCPU, 16GB RAM, 1TB, 750 running hours), Subscription License, 1 Year - Renewal</t>
  </si>
  <si>
    <t>EBZBHBLOS11</t>
  </si>
  <si>
    <t>Acronis Disaster Recovery Add-on - Medium Instance (4 vCPU, 16GB RAM, 1TB, 2250 running hours), Subscription License, 3 Year - Renewal</t>
  </si>
  <si>
    <t>EBZBHILOS11</t>
  </si>
  <si>
    <t>Acronis Disaster Recovery Add-on - Medium Instance (4 vCPU, 16GB RAM, 1TB, 2250 running hours), Subscription License, 5 Year - Renewal</t>
  </si>
  <si>
    <t>EBZBHKLOS11</t>
  </si>
  <si>
    <t>Acronis Disaster Recovery Add-on - Large Instance (16 vCPU, 64GB RAM, 2TB, 750 running hours), Subscription License, 1 Year</t>
  </si>
  <si>
    <t>EBABEBLOS11</t>
  </si>
  <si>
    <t>Acronis Disaster Recovery Add-on - Large Instance (16 vCPU, 64GB RAM, 2TB, 2250 running hours), Subscription License, 3 Year</t>
  </si>
  <si>
    <t>EBABEILOS11</t>
  </si>
  <si>
    <t>Acronis Disaster Recovery Add-on - Large Instance (16 vCPU, 64GB RAM, 2TB, 2250 running hours), Subscription License, 5 Year</t>
  </si>
  <si>
    <t>EBABEKLOS11</t>
  </si>
  <si>
    <t>Acronis Disaster Recovery Add-on - Large Instance (16 vCPU, 64GB RAM, 2TB, 750 running hours), Subscription License, 1 Year - Renewal</t>
  </si>
  <si>
    <t>EBABHBLOS11</t>
  </si>
  <si>
    <t>Acronis Disaster Recovery Add-on - Large Instance (16 vCPU, 64GB RAM, 2TB, 2250 running hours), Subscription License, 3 Year - Renewal</t>
  </si>
  <si>
    <t>EBABHILOS11</t>
  </si>
  <si>
    <t>Acronis Disaster Recovery Add-on - Large Instance (16 vCPU, 64GB RAM, 2TB, 2250 running hours), Subscription License, 5 Year - Renewal</t>
  </si>
  <si>
    <t>EBABHKLOS11</t>
  </si>
  <si>
    <t>Acronis Disaster Recovery Storage Subscription License 250 GB, 1 Year</t>
  </si>
  <si>
    <t>DRBAEBLOS11</t>
  </si>
  <si>
    <t>Acronis Disaster Recovery Storage Subscription License 500 GB, 1 Year</t>
  </si>
  <si>
    <t>DRCAEBLOS11</t>
  </si>
  <si>
    <t>Acronis Disaster Recovery Storage Subscription License 1 TB, 1 Year</t>
  </si>
  <si>
    <t>DRDAEBLOS11</t>
  </si>
  <si>
    <t>Acronis Disaster Recovery Storage Subscription License 2 TB, 1 Year</t>
  </si>
  <si>
    <t>DREAEBLOS11</t>
  </si>
  <si>
    <t>Acronis Disaster Recovery Storage Subscription License 3 TB, 1 Year</t>
  </si>
  <si>
    <t>DRFAEBLOS11</t>
  </si>
  <si>
    <t>Acronis Disaster Recovery Storage Subscription License 4 TB, 1 Year</t>
  </si>
  <si>
    <t>DRGAEBLOS11</t>
  </si>
  <si>
    <t>Acronis Disaster Recovery Storage Subscription License 5 TB, 1 Year</t>
  </si>
  <si>
    <t>DRHAEBLOS11</t>
  </si>
  <si>
    <t>Acronis Disaster Recovery Storage Subscription License 250 GB, 3 Year</t>
  </si>
  <si>
    <t>DRBAEDLOS11</t>
  </si>
  <si>
    <t>Acronis Disaster Recovery Storage Subscription License 500 GB, 3 Year</t>
  </si>
  <si>
    <t>DRCAEDLOS11</t>
  </si>
  <si>
    <t>Acronis Disaster Recovery Storage Subscription License 1 TB, 3 Year</t>
  </si>
  <si>
    <t>DRDAEDLOS11</t>
  </si>
  <si>
    <t>Acronis Disaster Recovery Storage Subscription License 2 TB, 3 Year</t>
  </si>
  <si>
    <t>DREAEDLOS11</t>
  </si>
  <si>
    <t>Acronis Disaster Recovery Storage Subscription License 3 TB, 3 Year</t>
  </si>
  <si>
    <t>DRFAEDLOS11</t>
  </si>
  <si>
    <t>Acronis Disaster Recovery Storage Subscription License 4 TB, 3 Year</t>
  </si>
  <si>
    <t>DRGAEDLOS11</t>
  </si>
  <si>
    <t>Acronis Disaster Recovery Storage Subscription License 5 TB, 3 Year</t>
  </si>
  <si>
    <t>DRHAEDLOS11</t>
  </si>
  <si>
    <t>Acronis Disaster Recovery Storage Subscription License 250 GB, 5 Year</t>
  </si>
  <si>
    <t>DRBAEFLOS11</t>
  </si>
  <si>
    <t>Acronis Disaster Recovery Storage Subscription License 500 GB, 5 Year</t>
  </si>
  <si>
    <t>DRCAEFLOS11</t>
  </si>
  <si>
    <t>Acronis Disaster Recovery Storage Subscription License 1 TB, 5 Year</t>
  </si>
  <si>
    <t>DRDAEFLOS11</t>
  </si>
  <si>
    <t>Acronis Disaster Recovery Storage Subscription License 2 TB, 5 Year</t>
  </si>
  <si>
    <t>DREAEFLOS11</t>
  </si>
  <si>
    <t>Acronis Disaster Recovery Storage Subscription License 3 TB, 5 Year</t>
  </si>
  <si>
    <t>DRFAEFLOS11</t>
  </si>
  <si>
    <t>Acronis Disaster Recovery Storage Subscription License 4 TB, 5 Year</t>
  </si>
  <si>
    <t>DRGAEFLOS11</t>
  </si>
  <si>
    <t>Acronis Disaster Recovery Storage Subscription License 5 TB, 5 Year</t>
  </si>
  <si>
    <t>DRHAEFLOS11</t>
  </si>
  <si>
    <t>Acronis Disaster Recovery Storage Subscription License 250 GB, 1 Year - Renewal</t>
  </si>
  <si>
    <t>DRBAHBLOS11</t>
  </si>
  <si>
    <t>Acronis Disaster Recovery Storage Subscription License 500 GB, 1 Year - Renewal</t>
  </si>
  <si>
    <t>DRCAHBLOS11</t>
  </si>
  <si>
    <t>Acronis Disaster Recovery Storage Subscription License 1 TB, 1 Year - Renewal</t>
  </si>
  <si>
    <t>DRDAHBLOS11</t>
  </si>
  <si>
    <t>Acronis Disaster Recovery Storage Subscription License 2 TB, 1 Year - Renewal</t>
  </si>
  <si>
    <t>DREAHBLOS11</t>
  </si>
  <si>
    <t>Acronis Disaster Recovery Storage Subscription License 3 TB, 1 Year - Renewal</t>
  </si>
  <si>
    <t>DRFAHBLOS11</t>
  </si>
  <si>
    <t>Acronis Disaster Recovery Storage Subscription License 4 TB, 1 Year - Renewal</t>
  </si>
  <si>
    <t>DRGAHBLOS11</t>
  </si>
  <si>
    <t>Acronis Disaster Recovery Storage Subscription License 5 TB, 1 Year - Renewal</t>
  </si>
  <si>
    <t>DRHAHBLOS11</t>
  </si>
  <si>
    <t>Acronis Disaster Recovery Storage Subscription License 250 GB, 3 Year - Renewal</t>
  </si>
  <si>
    <t>DRBAHDLOS11</t>
  </si>
  <si>
    <t>Acronis Disaster Recovery Storage Subscription License 500 GB, 3 Year - Renewal</t>
  </si>
  <si>
    <t>DRCAHDLOS11</t>
  </si>
  <si>
    <t>Acronis Disaster Recovery Storage Subscription License 1 TB, 3 Year - Renewal</t>
  </si>
  <si>
    <t>DRDAHDLOS11</t>
  </si>
  <si>
    <t>Acronis Disaster Recovery Storage Subscription License 2 TB, 3 Year - Renewal</t>
  </si>
  <si>
    <t>DREAHDLOS11</t>
  </si>
  <si>
    <t>Acronis Disaster Recovery Storage Subscription License 3 TB, 3 Year - Renewal</t>
  </si>
  <si>
    <t>DRFAHDLOS11</t>
  </si>
  <si>
    <t>Acronis Disaster Recovery Storage Subscription License 4 TB, 3 Year - Renewal</t>
  </si>
  <si>
    <t>DRGAHDLOS11</t>
  </si>
  <si>
    <t>Acronis Disaster Recovery Storage Subscription License 5 TB, 3 Year - Renewal</t>
  </si>
  <si>
    <t>DRHAHDLOS11</t>
  </si>
  <si>
    <t>Acronis Disaster Recovery Storage Subscription License 250 GB, 5 Year - Renewal</t>
  </si>
  <si>
    <t>DRBAHFLOS11</t>
  </si>
  <si>
    <t>Acronis Disaster Recovery Storage Subscription License 500 GB, 5 Year - Renewal</t>
  </si>
  <si>
    <t>DRCAHFLOS11</t>
  </si>
  <si>
    <t>Acronis Disaster Recovery Storage Subscription License 1 TB, 5 Year - Renewal</t>
  </si>
  <si>
    <t>DRDAHFLOS11</t>
  </si>
  <si>
    <t>Acronis Disaster Recovery Storage Subscription License 2 TB, 5 Year - Renewal</t>
  </si>
  <si>
    <t>DREAHFLOS11</t>
  </si>
  <si>
    <t>Acronis Disaster Recovery Storage Subscription License 3 TB, 5 Year - Renewal</t>
  </si>
  <si>
    <t>DRFAHFLOS11</t>
  </si>
  <si>
    <t>Acronis Disaster Recovery Storage Subscription License 4 TB, 5 Year - Renewal</t>
  </si>
  <si>
    <t>DRGAHFLOS11</t>
  </si>
  <si>
    <t>Acronis Disaster Recovery Storage Subscription License 5 TB, 5 Year - Renewal</t>
  </si>
  <si>
    <t>DRHAHFLOS11</t>
  </si>
  <si>
    <t>Acronis Disaster Recovery Storage Subscription License 250 GB, 1 Day - Co-term Renewal</t>
  </si>
  <si>
    <t>DRBAVFLOS11</t>
  </si>
  <si>
    <t>Acronis Disaster Recovery Storage Subscription License 500 GB, 1 Day - Co-term Renewal</t>
  </si>
  <si>
    <t>DRCAVFLOS11</t>
  </si>
  <si>
    <t>Acronis Disaster Recovery Storage Subscription License 1 TB, 1 Day - Co-term Renewal</t>
  </si>
  <si>
    <t>DRDAVFLOS11</t>
  </si>
  <si>
    <t>Acronis Disaster Recovery Storage Subscription License 2 TB, 1 Day - Co-term Renewal</t>
  </si>
  <si>
    <t>DREAVFLOS11</t>
  </si>
  <si>
    <t>Acronis Disaster Recovery Storage Subscription License 3 TB, 1 Day - Co-term Renewal</t>
  </si>
  <si>
    <t>DRFAVFLOS11</t>
  </si>
  <si>
    <t>Acronis Disaster Recovery Storage Subscription License 4 TB, 1 Day - Co-term Renewal</t>
  </si>
  <si>
    <t>DRGAVFLOS11</t>
  </si>
  <si>
    <t>Acronis Disaster Recovery Storage Subscription License 5 TB, 1 Day - Co-term Renewal</t>
  </si>
  <si>
    <t>DRHAVFLOS11</t>
  </si>
  <si>
    <t>Acronis Disaster Recovery IP Address</t>
  </si>
  <si>
    <t>Acronis Disaster Recovery IP Address Subscription License, 1 Year</t>
  </si>
  <si>
    <t>DRJAEBLOS11</t>
  </si>
  <si>
    <t>Acronis Disaster Recovery IP Address Subscription License, 3 Year</t>
  </si>
  <si>
    <t>DRJAEDLOS11</t>
  </si>
  <si>
    <t>Acronis Disaster Recovery IP Address Subscription License, 5 Year</t>
  </si>
  <si>
    <t>DRJAEFLOS11</t>
  </si>
  <si>
    <t>Acronis Disaster Recovery IP Address Subscription License, 1 Year - Renewal</t>
  </si>
  <si>
    <t>DRJAHBLOS11</t>
  </si>
  <si>
    <t>Acronis Disaster Recovery IP Address Subscription License, 3 Year - Renewal</t>
  </si>
  <si>
    <t>DRJAHDLOS11</t>
  </si>
  <si>
    <t>Acronis Disaster Recovery IP Address Subscription License, 5 Year - Renewal</t>
  </si>
  <si>
    <t>DRJAHFLOS11</t>
  </si>
  <si>
    <t>Acronis Disaster Recovery Compute Points</t>
  </si>
  <si>
    <t>Acronis Disaster Recovery 500 Compute Points</t>
  </si>
  <si>
    <t>DRIAEBLOS11</t>
  </si>
  <si>
    <t>Acronis Disaster Recovery 1000 Compute Points</t>
  </si>
  <si>
    <t>DRIAECLOS11</t>
  </si>
  <si>
    <t>Acronis Disaster Recovery 2000 Compute Points</t>
  </si>
  <si>
    <t>DRIAEDLOS11</t>
  </si>
  <si>
    <t>Acronis Disaster Recovery 3000 Compute Points</t>
  </si>
  <si>
    <t>DRIAEELOS11</t>
  </si>
  <si>
    <t>Acronis Disaster Recovery 5000 Compute Points</t>
  </si>
  <si>
    <t>DRIAEFLOS11</t>
  </si>
  <si>
    <t>Acronis Cyber Protect Connect</t>
  </si>
  <si>
    <t>Acronis Cyber Protect Connect Professional</t>
  </si>
  <si>
    <t>Acronis Cyber Protect Connect Professional Subscription license, 1 Year</t>
  </si>
  <si>
    <t>PCPAEBLOS11</t>
  </si>
  <si>
    <t>Acronis Cyber Protect Connect Professional Subscription license, 3 Year</t>
  </si>
  <si>
    <t>PCPAEILOS11</t>
  </si>
  <si>
    <t>Acronis Cyber Protect Connect Professional Subscription license, 1 Year - Renewal</t>
  </si>
  <si>
    <t>PCPAHBLOS11</t>
  </si>
  <si>
    <t>Acronis Cyber Protect Connect Professional Subscription license, 3 Year - Renewal</t>
  </si>
  <si>
    <t>PCPAHILOS11</t>
  </si>
  <si>
    <t>Acronis Cyber Protect Connect Personal</t>
  </si>
  <si>
    <t>Acronis Cyber Protect Connect Personal Subscription license, 1 Year</t>
  </si>
  <si>
    <t>PCRAEBLOS11</t>
  </si>
  <si>
    <t>Acronis Cyber Protect Connect Personal Subscription license, 1 Year - Renewal</t>
  </si>
  <si>
    <t>PCRAHBLOS11</t>
  </si>
  <si>
    <t>Acronis Cyber Infrastructure Subscription</t>
  </si>
  <si>
    <t>Acronis Cyber Infrastructure Subscription License 10 TB, 1 Year</t>
  </si>
  <si>
    <t>SCPBEBLOS11</t>
  </si>
  <si>
    <t>Acronis Cyber Infrastructure Subscription License 50 TB, 1 Year</t>
  </si>
  <si>
    <t>SCQBEBLOS11</t>
  </si>
  <si>
    <t>Acronis Cyber Infrastructure Subscription License 100 TB, 1 Year</t>
  </si>
  <si>
    <t>SCRBEBLOS11</t>
  </si>
  <si>
    <t>Acronis Cyber Infrastructure Subscription License 500 TB, 1 Year</t>
  </si>
  <si>
    <t>SCTBEBLOS11</t>
  </si>
  <si>
    <t>Acronis Cyber Infrastructure Subscription License 1000 TB, 1 Year</t>
  </si>
  <si>
    <t>SCUBEBLOS11</t>
  </si>
  <si>
    <t>Acronis Cyber Infrastructure Subscription License 10 TB, 2 Year</t>
  </si>
  <si>
    <t>SCPBEDLOS11</t>
  </si>
  <si>
    <t>Acronis Cyber Infrastructure Subscription License 50 TB, 2 Year</t>
  </si>
  <si>
    <t>SCQBEDLOS11</t>
  </si>
  <si>
    <t>Acronis Cyber Infrastructure Subscription License 100 TB, 2 Year</t>
  </si>
  <si>
    <t>SCRBEDLOS11</t>
  </si>
  <si>
    <t>Acronis Cyber Infrastructure Subscription License 500 TB, 2 Year</t>
  </si>
  <si>
    <t>SCTBEDLOS11</t>
  </si>
  <si>
    <t>Acronis Cyber Infrastructure Subscription License 1000 TB, 2 Year</t>
  </si>
  <si>
    <t>SCUBEDLOS11</t>
  </si>
  <si>
    <t>Acronis Cyber Infrastructure Subscription License 10 TB, 3 Year</t>
  </si>
  <si>
    <t>SCPBEILOS11</t>
  </si>
  <si>
    <t>Acronis Cyber Infrastructure Subscription License 50 TB, 3 Year</t>
  </si>
  <si>
    <t>SCQBEILOS11</t>
  </si>
  <si>
    <t>Acronis Cyber Infrastructure Subscription License 100 TB, 3 Year</t>
  </si>
  <si>
    <t>SCRBEILOS11</t>
  </si>
  <si>
    <t>Acronis Cyber Infrastructure Subscription License 500 TB, 3 Year</t>
  </si>
  <si>
    <t>SCTBEILOS11</t>
  </si>
  <si>
    <t>Acronis Cyber Infrastructure Subscription License 1000 TB, 3 Year</t>
  </si>
  <si>
    <t>SCUBEILOS11</t>
  </si>
  <si>
    <t>Acronis Cyber Infrastructure Subscription License 10 TB, 4 Year</t>
  </si>
  <si>
    <t>SCPBEKLOS11</t>
  </si>
  <si>
    <t>Acronis Cyber Infrastructure Subscription License 50 TB, 4 Year</t>
  </si>
  <si>
    <t>SCQBEKLOS11</t>
  </si>
  <si>
    <t>Acronis Cyber Infrastructure Subscription License 100 TB, 4 Year</t>
  </si>
  <si>
    <t>SCRBEKLOS11</t>
  </si>
  <si>
    <t>Acronis Cyber Infrastructure Subscription License 500 TB, 4 Year</t>
  </si>
  <si>
    <t>SCTBEKLOS11</t>
  </si>
  <si>
    <t>Acronis Cyber Infrastructure Subscription License 1000 TB, 4 Year</t>
  </si>
  <si>
    <t>SCUBEKLOS11</t>
  </si>
  <si>
    <t>Acronis Cyber Infrastructure Subscription License 10 TB, 5 Year</t>
  </si>
  <si>
    <t>SCPBEJLOS11</t>
  </si>
  <si>
    <t>Acronis Cyber Infrastructure Subscription License 50 TB, 5 Year</t>
  </si>
  <si>
    <t>SCQBEJLOS11</t>
  </si>
  <si>
    <t>Acronis Cyber Infrastructure Subscription License 100 TB, 5 Year</t>
  </si>
  <si>
    <t>SCRBEJLOS11</t>
  </si>
  <si>
    <t>Acronis Cyber Infrastructure Subscription License 500 TB, 5 Year</t>
  </si>
  <si>
    <t>SCTBEJLOS11</t>
  </si>
  <si>
    <t>Acronis Cyber Infrastructure Subscription License 1000 TB, 5 Year</t>
  </si>
  <si>
    <t>SCUBEJLOS11</t>
  </si>
  <si>
    <t>Acronis Cyber Infrastructure Subscription - Renewal</t>
  </si>
  <si>
    <t>Acronis Cyber Infrastructure Subscription License 10 TB, 1 Year - Renewal</t>
  </si>
  <si>
    <t>SCPBHBLOS11</t>
  </si>
  <si>
    <t>Acronis Cyber Infrastructure Subscription License 50 TB, 1 Year - Renewal</t>
  </si>
  <si>
    <t>SCQBHBLOS11</t>
  </si>
  <si>
    <t>Acronis Cyber Infrastructure Subscription License 100 TB, 1 Year - Renewal</t>
  </si>
  <si>
    <t>SCRBHBLOS11</t>
  </si>
  <si>
    <t>Acronis Cyber Infrastructure Subscription License 500 TB, 1 Year - Renewal</t>
  </si>
  <si>
    <t>SCTBHBLOS11</t>
  </si>
  <si>
    <t>Acronis Cyber Infrastructure Subscription License 1000 TB, 1 Year - Renewal</t>
  </si>
  <si>
    <t>SCUBHBLOS11</t>
  </si>
  <si>
    <t>Acronis Cyber Infrastructure Subscription License 10 TB, 2 Year - Renewal</t>
  </si>
  <si>
    <t>SCPBHDLOS11</t>
  </si>
  <si>
    <t>Acronis Cyber Infrastructure Subscription License 50 TB, 2 Year - Renewal</t>
  </si>
  <si>
    <t>SCQBHDLOS11</t>
  </si>
  <si>
    <t>Acronis Cyber Infrastructure Subscription License 100 TB, 2 Year - Renewal</t>
  </si>
  <si>
    <t>SCRBHDLOS11</t>
  </si>
  <si>
    <t>Acronis Cyber Infrastructure Subscription License 500 TB, 2 Year - Renewal</t>
  </si>
  <si>
    <t>SCTBHDLOS11</t>
  </si>
  <si>
    <t>Acronis Cyber Infrastructure Subscription License 1000 TB, 2 Year - Renewal</t>
  </si>
  <si>
    <t>SCUBHDLOS11</t>
  </si>
  <si>
    <t>Acronis Cyber Infrastructure Subscription License 10 TB, 3 Year - Renewal</t>
  </si>
  <si>
    <t>SCPBHILOS11</t>
  </si>
  <si>
    <t>Acronis Cyber Infrastructure Subscription License 50 TB, 3 Year - Renewal</t>
  </si>
  <si>
    <t>SCQBHILOS11</t>
  </si>
  <si>
    <t>Acronis Cyber Infrastructure Subscription License 100 TB, 3 Year - Renewal</t>
  </si>
  <si>
    <t>SCRBHILOS11</t>
  </si>
  <si>
    <t>Acronis Cyber Infrastructure Subscription License 500 TB, 3 Year - Renewal</t>
  </si>
  <si>
    <t>SCTBHILOS11</t>
  </si>
  <si>
    <t>Acronis Cyber Infrastructure Subscription License 1000 TB, 3 Year - Renewal</t>
  </si>
  <si>
    <t>SCUBHILOS11</t>
  </si>
  <si>
    <t>Acronis Cyber Infrastructure Subscription License 10 TB, 4 Year - Renewal</t>
  </si>
  <si>
    <t>SCPBHKLOS11</t>
  </si>
  <si>
    <t>Acronis Cyber Infrastructure Subscription License 50 TB, 4 Year - Renewal</t>
  </si>
  <si>
    <t>SCQBHKLOS11</t>
  </si>
  <si>
    <t>Acronis Cyber Infrastructure Subscription License 100 TB, 4 Year - Renewal</t>
  </si>
  <si>
    <t>SCRBHKLOS11</t>
  </si>
  <si>
    <t>Acronis Cyber Infrastructure Subscription License 500 TB, 4 Year - Renewal</t>
  </si>
  <si>
    <t>SCTBHKLOS11</t>
  </si>
  <si>
    <t>Acronis Cyber Infrastructure Subscription License 1000 TB, 4 Year - Renewal</t>
  </si>
  <si>
    <t>SCUBHKLOS11</t>
  </si>
  <si>
    <t>Acronis Cyber Infrastructure Subscription License 10 TB, 5 Year - Renewal</t>
  </si>
  <si>
    <t>SCPBHJLOS11</t>
  </si>
  <si>
    <t>Acronis Cyber Infrastructure Subscription License 50 TB, 5 Year - Renewal</t>
  </si>
  <si>
    <t>SCQBHJLOS11</t>
  </si>
  <si>
    <t>Acronis Cyber Infrastructure Subscription License 100 TB, 5 Year - Renewal</t>
  </si>
  <si>
    <t>SCRBHJLOS11</t>
  </si>
  <si>
    <t>Acronis Cyber Infrastructure Subscription License 500 TB, 5 Year - Renewal</t>
  </si>
  <si>
    <t>SCTBHJLOS11</t>
  </si>
  <si>
    <t>Acronis Cyber Infrastructure Subscription License 1000 TB, 5 Year - Renewal</t>
  </si>
  <si>
    <t>SCUBHJLOS11</t>
  </si>
  <si>
    <t>Acronis Cyber Infrastructure Expert Support</t>
  </si>
  <si>
    <t>Acronis Cyber Infrastructure Expert Support Advisory</t>
  </si>
  <si>
    <t>PUXBCPLOS11</t>
  </si>
  <si>
    <t>Acronis Cloud Security</t>
  </si>
  <si>
    <t>Acronis Cloud Security for Azure - VM based</t>
  </si>
  <si>
    <t>Acronis Cloud Security for Azure - VM based Subscription License - Additional 25 VMs 1 Year</t>
  </si>
  <si>
    <t>A5LBEBLOS11</t>
  </si>
  <si>
    <t>Acronis Cloud Security for Azure - VM based Subscription License - Additional 25 VMs 3 Year</t>
  </si>
  <si>
    <t>A5LBEDLOS11</t>
  </si>
  <si>
    <t>Acronis Cloud Security for Azure - VM based Subscription License - Additional 25 VMs 5 Year</t>
  </si>
  <si>
    <t>A5LBEELOS11</t>
  </si>
  <si>
    <t>Acronis Cloud Security for Azure - VM based Subscription License Starter Pack - 50 VMs, 1 Year</t>
  </si>
  <si>
    <t>A5KBEBLOS11</t>
  </si>
  <si>
    <t>Acronis Cloud Security for Azure - VM based Subscription License Starter Pack - 50 VMs, 3 Year</t>
  </si>
  <si>
    <t>A5KBEDLOS11</t>
  </si>
  <si>
    <t>Acronis Cloud Security for Azure - VM based Subscription License Starter Pack - 50 VMs, 5 Year</t>
  </si>
  <si>
    <t>A5KBEELOS11</t>
  </si>
  <si>
    <t>Acronis Cloud Security for Azure - VM based Subscription License - Additional 25 VMs 1 Year - Renewal</t>
  </si>
  <si>
    <t>A5LBHBLOS11</t>
  </si>
  <si>
    <t>Acronis Cloud Security for Azure - VM based Subscription License - Additional 25 VMs 3 Year - Renewal</t>
  </si>
  <si>
    <t>A5LBHDLOS11</t>
  </si>
  <si>
    <t>Acronis Cloud Security for Azure - VM based Subscription License - Additional 25 VMs 5 Year - Renewal</t>
  </si>
  <si>
    <t>A5LBHELOS11</t>
  </si>
  <si>
    <t>Acronis Cloud Security for Azure - VM based Subscription License Starter Pack - 50 VMs, 1 Year - Renewal</t>
  </si>
  <si>
    <t>A5KBHBLOS11</t>
  </si>
  <si>
    <t>Acronis Cloud Security for Azure - VM based Subscription License Starter Pack - 50 VMs, 3 Year - Renewal</t>
  </si>
  <si>
    <t>A5KBHDLOS11</t>
  </si>
  <si>
    <t>Acronis Cloud Security for Azure - VM based Subscription License Starter Pack - 50 VMs, 5 Year - Renewal</t>
  </si>
  <si>
    <t>A5KBHELOS11</t>
  </si>
  <si>
    <t>Acronis Cloud Security for Azure - VM based Subscription License - Additional 25 VMs - Co-term Renewal</t>
  </si>
  <si>
    <t>A5LBCPLOS11</t>
  </si>
  <si>
    <t>Acronis Cloud Security for Azure - VM based Subscription License Starter Pack - 50 VMs - Co-term Renewal</t>
  </si>
  <si>
    <t>A5KBCPLOS11</t>
  </si>
  <si>
    <t xml:space="preserve">Acronis Cloud Security </t>
  </si>
  <si>
    <t>Acronis Cloud Security - Subscription License Starter Pack - 2 Hosts (16 Cores / 2 CPUs per Host), 1 Year</t>
  </si>
  <si>
    <t>A5FBEBLOS11</t>
  </si>
  <si>
    <t>Acronis Cloud Security - Subscription License Starter Pack - 2 Hosts (16 Cores / 2 CPUs per Host), 3 Year</t>
  </si>
  <si>
    <t>A5FBEDLOS11</t>
  </si>
  <si>
    <t>Acronis Cloud Security - Subscription License Starter Pack - 2 Hosts (16 Cores / 2 CPUs per Host), 5 Year</t>
  </si>
  <si>
    <t>A5FBEELOS11</t>
  </si>
  <si>
    <t>Acronis Cloud Security - Subscription License - Additional Host (16 Cores / 2 CPUs per Host), 1 Year</t>
  </si>
  <si>
    <t>A5GBEBLOS11</t>
  </si>
  <si>
    <t>Acronis Cloud Security - Subscription License - Additional Host (16 Cores / 2 CPUs per Host), 3 Year</t>
  </si>
  <si>
    <t>A5GBEDLOS11</t>
  </si>
  <si>
    <t>Acronis Cloud Security - Subscription License - Additional Host (16 Cores / 2 CPUs per Host), 5 Year</t>
  </si>
  <si>
    <t>A5GBEELOS11</t>
  </si>
  <si>
    <t>Acronis Cloud Security - Subscription License Starter Pack - 2 Hosts (16 Cores / 2 CPUs per Host), 1 Year - Renewal</t>
  </si>
  <si>
    <t>A5FBHBLOS11</t>
  </si>
  <si>
    <t>Acronis Cloud Security - Subscription License Starter Pack - 2 Hosts (16 Cores / 2 CPUs per Host), 3 Year - Renewal</t>
  </si>
  <si>
    <t>A5FBHDLOS11</t>
  </si>
  <si>
    <t>Acronis Cloud Security - Subscription License Starter Pack - 2 Hosts (16 Cores / 2 CPUs per Host), 5 Year - Renewal</t>
  </si>
  <si>
    <t>A5FBHELOS11</t>
  </si>
  <si>
    <t>Acronis Cloud Security - Subscription License - Additional Host (16 Cores / 2 CPUs per Host), 1 Year - Renewal</t>
  </si>
  <si>
    <t>A5GBHBLOS11</t>
  </si>
  <si>
    <t>Acronis Cloud Security - Subscription License - Additional Host (16 Cores / 2 CPUs per Host), 3 Year - Renewal</t>
  </si>
  <si>
    <t>A5GBHDLOS11</t>
  </si>
  <si>
    <t>Acronis Cloud Security - Subscription License - Additional Host (16 Cores / 2 CPUs per Host), 5 Year - Renewal</t>
  </si>
  <si>
    <t>A5GBHELOS11</t>
  </si>
  <si>
    <t>Acronis Cloud Security - Subscription License Starter Pack - 2 Hosts (16 Cores / 2 CPUs per Host) - Co-term Renewal</t>
  </si>
  <si>
    <t>A5FBCPLOS11</t>
  </si>
  <si>
    <t>Acronis Cloud Security - Subscription License - Additional Host (16 Cores / 2 CPUs per Host) - Co-term Renewal</t>
  </si>
  <si>
    <t>A5GBCPLOS11</t>
  </si>
  <si>
    <t xml:space="preserve">Acronis Cloud Security - VM based </t>
  </si>
  <si>
    <t>Acronis Cloud Security - VM based Subscription License Starter Pack - 50 VMs, 1 Year</t>
  </si>
  <si>
    <t>A5HBEBLOS11</t>
  </si>
  <si>
    <t>Acronis Cloud Security - VM based Subscription License Starter Pack - 50 VMs, 3 Year</t>
  </si>
  <si>
    <t>A5HBEDLOS11</t>
  </si>
  <si>
    <t>Acronis Cloud Security - VM based Subscription License Starter Pack - 50 VMs, 5 Year</t>
  </si>
  <si>
    <t>A5HBEELOS11</t>
  </si>
  <si>
    <t>Acronis Cloud Security - VM based Subscription License - Additional 25 VMs, 1 Year</t>
  </si>
  <si>
    <t>A5JBEBLOS11</t>
  </si>
  <si>
    <t>Acronis Cloud Security - VM based Subscription License - Additional 25 VMs, 3 Year</t>
  </si>
  <si>
    <t>A5JBEDLOS11</t>
  </si>
  <si>
    <t>Acronis Cloud Security - VM based Subscription License - Additional 25 VMs, 5 Year</t>
  </si>
  <si>
    <t>A5JBEELOS11</t>
  </si>
  <si>
    <t>Acronis Cloud Security - VM based Subscription License Starter Pack - 50 VMs, 1 Year - Renewal</t>
  </si>
  <si>
    <t>A5HBHBLOS11</t>
  </si>
  <si>
    <t>Acronis Cloud Security - VM based Subscription License Starter Pack - 50 VMs, 3 Year - Renewal</t>
  </si>
  <si>
    <t>A5HBHDLOS11</t>
  </si>
  <si>
    <t>Acronis Cloud Security - VM based Subscription License Starter Pack - 50 VMs, 5 Year - Renewal</t>
  </si>
  <si>
    <t>A5HBHELOS11</t>
  </si>
  <si>
    <t>Acronis Cloud Security - VM based Subscription License - Additional 25 VMs, 1 Year - Renewal</t>
  </si>
  <si>
    <t>A5JBHBLOS11</t>
  </si>
  <si>
    <t>Acronis Cloud Security - VM based Subscription License - Additional 25 VMs, 3 Year - Renewal</t>
  </si>
  <si>
    <t>A5JBHDLOS11</t>
  </si>
  <si>
    <t>Acronis Cloud Security - VM based Subscription License - Additional 25 VMs, 5 Year - Renewal</t>
  </si>
  <si>
    <t>A5JBHELOS11</t>
  </si>
  <si>
    <t>Acronis Cloud Security - VM based Subscription License Starter Pack - 50 VMs - Co-term Renewal</t>
  </si>
  <si>
    <t>A5HBCPLOS11</t>
  </si>
  <si>
    <t>Acronis Cloud Security - VM based Subscription License - Additional 25 VMs - Co-term Renewal</t>
  </si>
  <si>
    <t>A5JBCPLOS11</t>
  </si>
  <si>
    <t>Acronis Cloud Security Legacy Edition 1</t>
  </si>
  <si>
    <t>Acronis Cloud Security Legacy Edition 1 - Subscription License Starter Pack - 2 Hosts (16 Cores / 2 CPUs per Host), 1 Year - Renewal</t>
  </si>
  <si>
    <t>A5MBHBLOS11</t>
  </si>
  <si>
    <t>Acronis Cloud Security Legacy Edition 1 - Subscription License - Additional Host (16 Cores / 2 CPUs per Host), 1 Year - Renewal</t>
  </si>
  <si>
    <t>A5NBHBLOS11</t>
  </si>
  <si>
    <t>Acronis Cloud Security Legacy Edition 2</t>
  </si>
  <si>
    <t>Acronis Cloud Security Legacy Edition 2 - Subscription License Starter Pack - 2 Hosts (16 Cores / 2 CPUs per Host), 1 Year - Renewal</t>
  </si>
  <si>
    <t>A5OBHBLOS11</t>
  </si>
  <si>
    <t>Acronis Cloud Security Legacy Edition 2 - Subscription License - Additional Host (16 Cores / 2 CPUs per Host), 1 Year - Renewal</t>
  </si>
  <si>
    <t>A5VBHBLOS11</t>
  </si>
  <si>
    <t xml:space="preserve">Acronis Cloud Security Legacy Edition 1 - VM based </t>
  </si>
  <si>
    <t>Acronis Cloud Security Legacy Edition 1 - VM based Subscription License Starter Pack - 50 VMs, 1 Year - Renewal</t>
  </si>
  <si>
    <t>A51BHELOS11</t>
  </si>
  <si>
    <t>Acronis Cloud Security Legacy Edition 1 - VM based Subscription License - Additional 25 VMs, 1 Year - Renewal</t>
  </si>
  <si>
    <t>A50BHELOS11</t>
  </si>
  <si>
    <t xml:space="preserve">Acronis Cloud Security Legacy Edition 2 - VM based </t>
  </si>
  <si>
    <t>Acronis Cloud Security Legacy Edition 2 - VM based Subscription License Starter Pack - 50 VMs, 1 Year - Renewal</t>
  </si>
  <si>
    <t>A57BHELOS11</t>
  </si>
  <si>
    <t>Acronis Cloud Security Legacy Edition 2 - VM based Subscription License - Additional 25 VMs, 1 Year - Renewal</t>
  </si>
  <si>
    <t>A56BHELOS11</t>
  </si>
  <si>
    <t>Acronis Cloud Manager</t>
  </si>
  <si>
    <t xml:space="preserve">Acronis Cloud Manager Subscription </t>
  </si>
  <si>
    <t>Acronis Cloud Manager Subscription License Starter Pack - 3 Hosts (16 Cores / 2 CPUs per Host), incl. 5 Azure VMs, 1 Year</t>
  </si>
  <si>
    <t>A5ABEBLOS11</t>
  </si>
  <si>
    <t>Acronis Cloud Manager Subscription License Starter Pack - 3 Hosts (16 Cores / 2 CPUs per Host), incl. 5 Azure VMs, 3 Year</t>
  </si>
  <si>
    <t>A5ABEDLOS11</t>
  </si>
  <si>
    <t>Acronis Cloud Manager Subscription License Starter Pack - 3 Hosts (16 Cores / 2 CPUs per Host), incl. 5 Azure VMs, 5 Year</t>
  </si>
  <si>
    <t>A5ABEELOS11</t>
  </si>
  <si>
    <t>Acronis Cloud Manager Subscription License - Additional 5 Azure VMs, 1 Year</t>
  </si>
  <si>
    <t>A5CBEBLOS11</t>
  </si>
  <si>
    <t>Acronis Cloud Manager Subscription License - Additional 5 Azure VMs, 3 Year</t>
  </si>
  <si>
    <t>A5CBEDLOS11</t>
  </si>
  <si>
    <t>Acronis Cloud Manager Subscription License - Additional 5 Azure VMs, 5 Year</t>
  </si>
  <si>
    <t>A5CBEELOS11</t>
  </si>
  <si>
    <t>Acronis Cloud Manager Subscription License - Additional Host (16 Cores / 2 CPUs per Host), 1 Year</t>
  </si>
  <si>
    <t>A5BBEBLOS11</t>
  </si>
  <si>
    <t>Acronis Cloud Manager Subscription License - Additional Host (16 Cores / 2 CPUs per Host), 3 Year</t>
  </si>
  <si>
    <t>A5BBEDLOS11</t>
  </si>
  <si>
    <t>Acronis Cloud Manager Subscription License - Additional Host (16 Cores / 2 CPUs per Host), 5 Year</t>
  </si>
  <si>
    <t>A5BBEELOS11</t>
  </si>
  <si>
    <t>Acronis Cloud Manager Subscription License Starter Pack - 3 Hosts (16 Cores / 2 CPUs per Host), incl. 5 Azure VMs, 1 Year - Renewal</t>
  </si>
  <si>
    <t>A5ABHBLOS11</t>
  </si>
  <si>
    <t>Acronis Cloud Manager Subscription License Starter Pack - 3 Hosts (16 Cores / 2 CPUs per Host), incl. 5 Azure VMs, 3 Year - Renewal</t>
  </si>
  <si>
    <t>A5ABHDLOS11</t>
  </si>
  <si>
    <t>Acronis Cloud Manager Subscription License Starter Pack - 3 Hosts (16 Cores / 2 CPUs per Host), incl. 5 Azure VMs, 5 Year - Renewal</t>
  </si>
  <si>
    <t>A5ABHELOS11</t>
  </si>
  <si>
    <t>Acronis Cloud Manager Subscription License - Additional 5 Azure VMs, 1 Year - Renewal</t>
  </si>
  <si>
    <t>A5CBHBLOS11</t>
  </si>
  <si>
    <t>Acronis Cloud Manager Subscription License - Additional 5 Azure VMs, 3 Year - Renewal</t>
  </si>
  <si>
    <t>A5CBHDLOS11</t>
  </si>
  <si>
    <t>Acronis Cloud Manager Subscription License - Additional 5 Azure VMs, 5 Year - Renewal</t>
  </si>
  <si>
    <t>A5CBHELOS11</t>
  </si>
  <si>
    <t>Acronis Cloud Manager Subscription License - Additional Host (16 Cores / 2 CPUs per Host), 1 Year - Renewal</t>
  </si>
  <si>
    <t>A5BBHBLOS11</t>
  </si>
  <si>
    <t>Acronis Cloud Manager Subscription License - Additional Host (16 Cores / 2 CPUs per Host), 3 Year - Renewal</t>
  </si>
  <si>
    <t>A5BBHDLOS11</t>
  </si>
  <si>
    <t>Acronis Cloud Manager Subscription License - Additional Host (16 Cores / 2 CPUs per Host), 5 Year - Renewal</t>
  </si>
  <si>
    <t>A5BBHELOS11</t>
  </si>
  <si>
    <t>Acronis Cloud Manager Subscription License Starter Pack - 3 Hosts (16 Cores / 2 CPUs per Host), incl. 5 Azure VMs - Co-term Renewal</t>
  </si>
  <si>
    <t>A5ABCPLOS11</t>
  </si>
  <si>
    <t>Acronis Cloud Manager Subscription License - Additional 5 Azure VMs - Co-term Renewal</t>
  </si>
  <si>
    <t>A5CBCPLOS11</t>
  </si>
  <si>
    <t>Acronis Cloud Manager Subscription License - Additional Host (16 Cores / 2 CPUs per Host) - Co-term Renewal</t>
  </si>
  <si>
    <t>A5BBCPLOS11</t>
  </si>
  <si>
    <t>Acronis Cloud Manager VM</t>
  </si>
  <si>
    <t>Acronis Cloud Manager VM Subscription License Starter Pack - 50 VMs, 1 Year</t>
  </si>
  <si>
    <t>A5DBEBLOS11</t>
  </si>
  <si>
    <t>Acronis Cloud Manager VM Subscription License Starter Pack - 50 VMs, 3 Year</t>
  </si>
  <si>
    <t>A5DBEDLOS11</t>
  </si>
  <si>
    <t>Acronis Cloud Manager VM Subscription License Starter Pack - 50 VMs, 5 Year</t>
  </si>
  <si>
    <t>A5DBEELOS11</t>
  </si>
  <si>
    <t>Acronis Cloud Manager VM Subscription License - Additional 25 VMs, 1 Year</t>
  </si>
  <si>
    <t>A5EBEBLOS11</t>
  </si>
  <si>
    <t>Acronis Cloud Manager VM Subscription License - Additional 25 VMs, 3 Year</t>
  </si>
  <si>
    <t>A5EBEDLOS11</t>
  </si>
  <si>
    <t>Acronis Cloud Manager VM Subscription License - Additional 25 VMs, 5 Year</t>
  </si>
  <si>
    <t>A5EBEELOS11</t>
  </si>
  <si>
    <t>Acronis Cloud Manager VM Subscription License Starter Pack - 50 VMs, 1 Year - Renewal</t>
  </si>
  <si>
    <t>A5DBHBLOS11</t>
  </si>
  <si>
    <t>Acronis Cloud Manager VM Subscription License Starter Pack - 50 VMs, 3 Year - Renewal</t>
  </si>
  <si>
    <t>A5DBHDLOS11</t>
  </si>
  <si>
    <t>Acronis Cloud Manager VM Subscription License Starter Pack - 50 VMs, 5 Year - Renewal</t>
  </si>
  <si>
    <t>A5DBHELOS11</t>
  </si>
  <si>
    <t>Acronis Cloud Manager VM Subscription License - Additional 25 VMs, 1 Year - Renewal</t>
  </si>
  <si>
    <t>A5EBHBLOS11</t>
  </si>
  <si>
    <t>Acronis Cloud Manager VM Subscription License - Additional 25 VMs, 3 Year - Renewal</t>
  </si>
  <si>
    <t>A5EBHDLOS11</t>
  </si>
  <si>
    <t>Acronis Cloud Manager VM Subscription License - Additional 25 VMs, 5 Year - Renewal</t>
  </si>
  <si>
    <t>A5EBHELOS11</t>
  </si>
  <si>
    <t>Acronis Cloud Manager VM Subscription License Starter Pack - 50 VMs - Co-term Renewal</t>
  </si>
  <si>
    <t>A5DBCPLOS11</t>
  </si>
  <si>
    <t>Acronis Cloud Manager VM Subscription License - Additional 25 VMs - Co-term Renewal</t>
  </si>
  <si>
    <t>A5EBCPLOS11</t>
  </si>
  <si>
    <t>Acronis DeviceLock Core</t>
  </si>
  <si>
    <t>Acronis DeviceLock Core Subscription</t>
  </si>
  <si>
    <t>Acronis DeviceLock Core Subscription License, 5-49 Endpoints, 1 Year</t>
  </si>
  <si>
    <t>DLBBEBLOS11</t>
  </si>
  <si>
    <t>Acronis DeviceLock Core Subscription License, 50-199 Endpoints, 1 Year</t>
  </si>
  <si>
    <t>DLBBECLOS11</t>
  </si>
  <si>
    <t>Acronis DeviceLock Core Subscription License, 200-499 Endpoints, 1 Year</t>
  </si>
  <si>
    <t>DLBBEDLOS11</t>
  </si>
  <si>
    <t>Acronis DeviceLock Core Subscription License, 500-999 Endpoints, 1 Year</t>
  </si>
  <si>
    <t>DLBBEELOS11</t>
  </si>
  <si>
    <t>Acronis DeviceLock Core Subscription License, 1000-2499 Endpoints, 1 Year</t>
  </si>
  <si>
    <t>DLBBEFLOS11</t>
  </si>
  <si>
    <t>Acronis DeviceLock Core Subscription License, 2500-4999 Endpoints, 1 Year</t>
  </si>
  <si>
    <t>DLBBEGLOS11</t>
  </si>
  <si>
    <t>Acronis DeviceLock Core Subscription License, 5000-9999 Endpoints, 1 Year</t>
  </si>
  <si>
    <t>DLBBEHLOS11</t>
  </si>
  <si>
    <t>Acronis DeviceLock Core Subscription License, 10000+ Endpoints, 1 Year</t>
  </si>
  <si>
    <t>DLBBEILOS11</t>
  </si>
  <si>
    <t>Acronis DeviceLock Core Subscription Renewal</t>
  </si>
  <si>
    <t>Acronis DeviceLock Core Subscription License, 5-49 Endpoints, 1 Year - Renewal</t>
  </si>
  <si>
    <t>DLBBHBLOS11</t>
  </si>
  <si>
    <t>Acronis DeviceLock Core Subscription License, 50-199 Endpoints, 1 Year - Renewal</t>
  </si>
  <si>
    <t>DLBBHCLOS11</t>
  </si>
  <si>
    <t>Acronis DeviceLock Core Subscription License, 200-499 Endpoints, 1 Year - Renewal</t>
  </si>
  <si>
    <t>DLBBHDLOS11</t>
  </si>
  <si>
    <t>Acronis DeviceLock Core Subscription License, 500-999 Endpoints, 1 Year - Renewal</t>
  </si>
  <si>
    <t>DLBBHELOS11</t>
  </si>
  <si>
    <t>Acronis DeviceLock Core Subscription License, 1000-2499 Endpoints, 1 Year - Renewal</t>
  </si>
  <si>
    <t>DLBBHFLOS11</t>
  </si>
  <si>
    <t>Acronis DeviceLock Core Subscription License, 2500-4999 Endpoints, 1 Year - Renewal</t>
  </si>
  <si>
    <t>DLBBHGLOS11</t>
  </si>
  <si>
    <t>Acronis DeviceLock Core Subscription License, 5000-9999 Endpoints, 1 Year - Renewal</t>
  </si>
  <si>
    <t>DLBBHHLOS11</t>
  </si>
  <si>
    <t>Acronis DeviceLock Core Subscription License, 10000+ Endpoints, 1 Year - Renewal</t>
  </si>
  <si>
    <t>DLBBHILOS11</t>
  </si>
  <si>
    <t>Acronis DeviceLock Core Subscription Co-term</t>
  </si>
  <si>
    <t>Acronis DeviceLock Core Subscription Co-Term Renewal License</t>
  </si>
  <si>
    <t>DLBBVFLOS11</t>
  </si>
  <si>
    <t>Acronis DeviceLock Core - Renewal</t>
  </si>
  <si>
    <t>Acronis DeviceLock Core License - Renewal Acronis Maintenance and Support, 5-49 Endpoints ESD</t>
  </si>
  <si>
    <t>DLBAR1ENS11</t>
  </si>
  <si>
    <t>Acronis DeviceLock Core License - Renewal Acronis Maintenance and Support, 50-199 Endpoints ESD</t>
  </si>
  <si>
    <t>DLBAR2ENS11</t>
  </si>
  <si>
    <t>Acronis DeviceLock Core License - Renewal Acronis Maintenance and Support, 200-499 Endpoints ESD</t>
  </si>
  <si>
    <t>DLBAR3ENS11</t>
  </si>
  <si>
    <t>Acronis DeviceLock Core License - Renewal Acronis Maintenance and Support, 500-999 Endpoints ESD</t>
  </si>
  <si>
    <t>DLBAR4ENS11</t>
  </si>
  <si>
    <t>Acronis DeviceLock Core License - Renewal Acronis Maintenance and Support, 1000-2499 Endpoints ESD</t>
  </si>
  <si>
    <t>DLBAR5ENS11</t>
  </si>
  <si>
    <t>Acronis DeviceLock Core License - Renewal Acronis Maintenance and Support, 2500-4999 Endpoints ESD</t>
  </si>
  <si>
    <t>DLBAR6ENS11</t>
  </si>
  <si>
    <t>Acronis DeviceLock Core License - Renewal Acronis Maintenance and Support, 5000-9999 Endpoints ESD</t>
  </si>
  <si>
    <t>DLBAR7ENS11</t>
  </si>
  <si>
    <t>Acronis DeviceLock Core License - Renewal Acronis Maintenance and Support, 10000+ Endpoints ESD</t>
  </si>
  <si>
    <t>DLBAR8ENS11</t>
  </si>
  <si>
    <t>Acronis DeviceLock Core License - 2 Year Renewal Acronis Maintenance and Support, 5-49 Endpoints ESD</t>
  </si>
  <si>
    <t>DLBAS1ENS11</t>
  </si>
  <si>
    <t>Acronis DeviceLock Core License - 2 Year Renewal Acronis Maintenance and Support, 50-199 Endpoints ESD</t>
  </si>
  <si>
    <t>DLBAS2ENS11</t>
  </si>
  <si>
    <t>Acronis DeviceLock Core License - 2 Year Renewal Acronis Maintenance and Support, 200-499 Endpoints ESD</t>
  </si>
  <si>
    <t>DLBAS3ENS11</t>
  </si>
  <si>
    <t>Acronis DeviceLock Core License - 2 Year Renewal Acronis Maintenance and Support, 500-999 Endpoints ESD</t>
  </si>
  <si>
    <t>DLBAS4ENS11</t>
  </si>
  <si>
    <t>Acronis DeviceLock Core License - 2 Year Renewal Acronis Maintenance and Support, 1000-2499 Endpoints ESD</t>
  </si>
  <si>
    <t>DLBAS5ENS11</t>
  </si>
  <si>
    <t>Acronis DeviceLock Core License - 2 Year Renewal Acronis Maintenance and Support, 2500-4999 Endpoints ESD</t>
  </si>
  <si>
    <t>DLBAS6ENS11</t>
  </si>
  <si>
    <t>Acronis DeviceLock Core License - 2 Year Renewal Acronis Maintenance and Support, 5000-9999 Endpoints ESD</t>
  </si>
  <si>
    <t>DLBAS7ENS11</t>
  </si>
  <si>
    <t>Acronis DeviceLock Core License - 2 Year Renewal Acronis Maintenance and Support, 10000+ Endpoints ESD</t>
  </si>
  <si>
    <t>DLBAS8ENS11</t>
  </si>
  <si>
    <t>Acronis DeviceLock Core - Co-term</t>
  </si>
  <si>
    <t>Acronis DeviceLock Core License - Co-term Renewal Acronis Maintenance and Support ESD</t>
  </si>
  <si>
    <t>DLBACPZZS11</t>
  </si>
  <si>
    <t>Acronis DeviceLock Core for Mac</t>
  </si>
  <si>
    <t>Acronis DeviceLock Core for Mac Subscription</t>
  </si>
  <si>
    <t>Acronis DeviceLock Core for Mac Subscription License, 5-49 Endpoints, 1 Year</t>
  </si>
  <si>
    <t>DLIBEBLOS11</t>
  </si>
  <si>
    <t>Acronis DeviceLock Core for Mac Subscription License, 50-199 Endpoints, 1 Year</t>
  </si>
  <si>
    <t>DLIBECLOS11</t>
  </si>
  <si>
    <t>Acronis DeviceLock Core for Mac Subscription License, 200-499 Endpoints, 1 Year</t>
  </si>
  <si>
    <t>DLIBEDLOS11</t>
  </si>
  <si>
    <t>Acronis DeviceLock Core for Mac Subscription License, 500-999 Endpoints, 1 Year</t>
  </si>
  <si>
    <t>DLIBEELOS11</t>
  </si>
  <si>
    <t>Acronis DeviceLock Core for Mac Subscription License, 1000-2499 Endpoints, 1 Year</t>
  </si>
  <si>
    <t>DLIBEFLOS11</t>
  </si>
  <si>
    <t>Acronis DeviceLock Core for Mac Subscription License, 2500-4999 Endpoints, 1 Year</t>
  </si>
  <si>
    <t>DLIBEGLOS11</t>
  </si>
  <si>
    <t>Acronis DeviceLock Core for Mac Subscription License, 5000-9999 Endpoints, 1 Year</t>
  </si>
  <si>
    <t>DLIBEHLOS11</t>
  </si>
  <si>
    <t>Acronis DeviceLock Core for Mac Subscription License, 10000+ Endpoints, 1 Year</t>
  </si>
  <si>
    <t>DLIBEILOS11</t>
  </si>
  <si>
    <t>Acronis DeviceLock Core for Mac Subscription Renewal</t>
  </si>
  <si>
    <t>Acronis DeviceLock Core for Mac Subscription License, 5-49 Endpoints, 1 Year - Renewal</t>
  </si>
  <si>
    <t>DLIBHBLOS11</t>
  </si>
  <si>
    <t>Acronis DeviceLock Core for Mac Subscription License, 50-199 Endpoints, 1 Year - Renewal</t>
  </si>
  <si>
    <t>DLIBHCLOS11</t>
  </si>
  <si>
    <t>Acronis DeviceLock Core for Mac Subscription License, 200-499 Endpoints, 1 Year - Renewal</t>
  </si>
  <si>
    <t>DLIBHDLOS11</t>
  </si>
  <si>
    <t>Acronis DeviceLock Core for Mac Subscription License, 500-999 Endpoints, 1 Year - Renewal</t>
  </si>
  <si>
    <t>DLIBHELOS11</t>
  </si>
  <si>
    <t>Acronis DeviceLock Core for Mac Subscription License, 1000-2499 Endpoints, 1 Year - Renewal</t>
  </si>
  <si>
    <t>DLIBHFLOS11</t>
  </si>
  <si>
    <t>Acronis DeviceLock Core for Mac Subscription License, 2500-4999 Endpoints, 1 Year - Renewal</t>
  </si>
  <si>
    <t>DLIBHGLOS11</t>
  </si>
  <si>
    <t>Acronis DeviceLock Core for Mac Subscription License, 5000-9999 Endpoints, 1 Year - Renewal</t>
  </si>
  <si>
    <t>DLIBHHLOS11</t>
  </si>
  <si>
    <t>Acronis DeviceLock Core for Mac Subscription License, 10000+ Endpoints, 1 Year - Renewal</t>
  </si>
  <si>
    <t>DLIBHILOS11</t>
  </si>
  <si>
    <t>Acronis DeviceLock Core for Mac Subscription Co-term</t>
  </si>
  <si>
    <t>Acronis DeviceLock Core for Mac Subscription Co-Term Renewal License</t>
  </si>
  <si>
    <t>DLIBVFLOS11</t>
  </si>
  <si>
    <t>Acronis DeviceLock Core for Mac - Renewal</t>
  </si>
  <si>
    <t>Acronis DeviceLock Core for Mac License - Renewal Acronis Maintenance and Support, 5-49 Endpoints ESD</t>
  </si>
  <si>
    <t>DLIAR1ENS11</t>
  </si>
  <si>
    <t>Acronis DeviceLock Core for Mac License - Renewal Acronis Maintenance and Support, 50-199 Endpoints ESD</t>
  </si>
  <si>
    <t>DLIAR2ENS11</t>
  </si>
  <si>
    <t>Acronis DeviceLock Core for Mac License - Renewal Acronis Maintenance and Support, 200-499 Endpoints ESD</t>
  </si>
  <si>
    <t>DLIAR3ENS11</t>
  </si>
  <si>
    <t>Acronis DeviceLock Core for Mac License - Renewal Acronis Maintenance and Support, 500-999 Endpoints ESD</t>
  </si>
  <si>
    <t>DLIAR4ENS11</t>
  </si>
  <si>
    <t>Acronis DeviceLock Core for Mac License - Renewal Acronis Maintenance and Support, 1000-2499 Endpoints ESD</t>
  </si>
  <si>
    <t>DLIAR5ENS11</t>
  </si>
  <si>
    <t>Acronis DeviceLock Core for Mac License - Renewal Acronis Maintenance and Support, 2500-4999 Endpoints ESD</t>
  </si>
  <si>
    <t>DLIAR6ENS11</t>
  </si>
  <si>
    <t>Acronis DeviceLock Core for Mac License - Renewal Acronis Maintenance and Support, 5000-9999 Endpoints ESD</t>
  </si>
  <si>
    <t>DLIAR7ENS11</t>
  </si>
  <si>
    <t>Acronis DeviceLock Core for Mac License - Renewal Acronis Maintenance and Support, 10000+ Endpoints ESD</t>
  </si>
  <si>
    <t>DLIAR8ENS11</t>
  </si>
  <si>
    <t>Acronis DeviceLock Core for Mac License - 2 Year Renewal Acronis Maintenance and Support, 5-49 Endpoints ESD</t>
  </si>
  <si>
    <t>DLIAS1ENS11</t>
  </si>
  <si>
    <t>Acronis DeviceLock Core for Mac License - 2 Year Renewal Acronis Maintenance and Support, 50-199 Endpoints ESD</t>
  </si>
  <si>
    <t>DLIAS2ENS11</t>
  </si>
  <si>
    <t>Acronis DeviceLock Core for Mac License - 2 Year Renewal Acronis Maintenance and Support, 200-499 Endpoints ESD</t>
  </si>
  <si>
    <t>DLIAS3ENS11</t>
  </si>
  <si>
    <t>Acronis DeviceLock Core for Mac License - 2 Year Renewal Acronis Maintenance and Support, 500-999 Endpoints ESD</t>
  </si>
  <si>
    <t>DLIAS4ENS11</t>
  </si>
  <si>
    <t>Acronis DeviceLock Core for Mac License - 2 Year Renewal Acronis Maintenance and Support, 1000-2499 Endpoints ESD</t>
  </si>
  <si>
    <t>DLIAS5ENS11</t>
  </si>
  <si>
    <t>Acronis DeviceLock Core for Mac License - 2 Year Renewal Acronis Maintenance and Support, 2500-4999 Endpoints ESD</t>
  </si>
  <si>
    <t>DLIAS6ENS11</t>
  </si>
  <si>
    <t>Acronis DeviceLock Core for Mac License - 2 Year Renewal Acronis Maintenance and Support, 5000-9999 Endpoints ESD</t>
  </si>
  <si>
    <t>DLIAS7ENS11</t>
  </si>
  <si>
    <t>Acronis DeviceLock Core for Mac License - 2 Year Renewal Acronis Maintenance and Support, 10000+ Endpoints ESD</t>
  </si>
  <si>
    <t>DLIAS8ENS11</t>
  </si>
  <si>
    <t>Acronis DeviceLock Core for Mac - Co-term</t>
  </si>
  <si>
    <t>Acronis DeviceLock Core for Mac License - Co-term Renewal Acronis Maintenance and Support ESD</t>
  </si>
  <si>
    <t>DLIACPZZS11</t>
  </si>
  <si>
    <t>Acronis DeviceLock Enterprise Server DB Access add-on</t>
  </si>
  <si>
    <t>Acronis DeviceLock Enterprise Server DB Access add-on Subscription</t>
  </si>
  <si>
    <t>Acronis DeviceLock Enterprise Server DB Access add-on Subscription License, 5-49 Endpoints, 1 Year</t>
  </si>
  <si>
    <t>DLGBEBLOS11</t>
  </si>
  <si>
    <t>Acronis DeviceLock Enterprise Server DB Access add-on Subscription License, 50-199 Endpoints, 1 Year</t>
  </si>
  <si>
    <t>DLGBECLOS11</t>
  </si>
  <si>
    <t>Acronis DeviceLock Enterprise Server DB Access add-on Subscription License, 200-499 Endpoints, 1 Year</t>
  </si>
  <si>
    <t>DLGBEDLOS11</t>
  </si>
  <si>
    <t>Acronis DeviceLock Enterprise Server DB Access add-on Subscription License, 500-999 Endpoints, 1 Year</t>
  </si>
  <si>
    <t>DLGBEELOS11</t>
  </si>
  <si>
    <t>Acronis DeviceLock Enterprise Server DB Access add-on Subscription License, 1000-2499 Endpoints, 1 Year</t>
  </si>
  <si>
    <t>DLGBEFLOS11</t>
  </si>
  <si>
    <t>Acronis DeviceLock Enterprise Server DB Access add-on Subscription License, 2500-4999 Endpoints, 1 Year</t>
  </si>
  <si>
    <t>DLGBEGLOS11</t>
  </si>
  <si>
    <t>Acronis DeviceLock Enterprise Server DB Access add-on Subscription License, 5000-9999 Endpoints, 1 Year</t>
  </si>
  <si>
    <t>DLGBEHLOS11</t>
  </si>
  <si>
    <t>Acronis DeviceLock Enterprise Server DB Access add-on Subscription License, 10000+ Endpoints, 1 Year</t>
  </si>
  <si>
    <t>DLGBEILOS11</t>
  </si>
  <si>
    <t>Acronis DeviceLock Enterprise Server DB Access add-on Subscription Renewal</t>
  </si>
  <si>
    <t>Acronis DeviceLock Enterprise Server DB Access add-on Subscription License, 5-49 Endpoints, 1 Year - Renewal</t>
  </si>
  <si>
    <t>DLGBHBLOS11</t>
  </si>
  <si>
    <t>Acronis DeviceLock Enterprise Server DB Access add-on Subscription License, 50-199 Endpoints, 1 Year - Renewal</t>
  </si>
  <si>
    <t>DLGBHCLOS11</t>
  </si>
  <si>
    <t>Acronis DeviceLock Enterprise Server DB Access add-on Subscription License, 200-499 Endpoints, 1 Year - Renewal</t>
  </si>
  <si>
    <t>DLGBHDLOS11</t>
  </si>
  <si>
    <t>Acronis DeviceLock Enterprise Server DB Access add-on Subscription License, 500-999 Endpoints, 1 Year - Renewal</t>
  </si>
  <si>
    <t>DLGBHELOS11</t>
  </si>
  <si>
    <t>Acronis DeviceLock Enterprise Server DB Access add-on Subscription License, 1000-2499 Endpoints, 1 Year - Renewal</t>
  </si>
  <si>
    <t>DLGBHFLOS11</t>
  </si>
  <si>
    <t>Acronis DeviceLock Enterprise Server DB Access add-on Subscription License, 2500-4999 Endpoints, 1 Year - Renewal</t>
  </si>
  <si>
    <t>DLGBHGLOS11</t>
  </si>
  <si>
    <t>Acronis DeviceLock Enterprise Server DB Access add-on Subscription License, 5000-9999 Endpoints, 1 Year - Renewal</t>
  </si>
  <si>
    <t>DLGBHHLOS11</t>
  </si>
  <si>
    <t>Acronis DeviceLock Enterprise Server DB Access add-on Subscription License, 10000+ Endpoints, 1 Year - Renewal</t>
  </si>
  <si>
    <t>DLGBHILOS11</t>
  </si>
  <si>
    <t>Acronis DeviceLock Enterprise Server DB Access add-on Subscription Co-term</t>
  </si>
  <si>
    <t>Acronis DeviceLock Enterprise Server DB Access add-on Subscription Co-Term Renewal License</t>
  </si>
  <si>
    <t>DLGBVFLOS11</t>
  </si>
  <si>
    <t>Acronis DeviceLock Enterprise Server DB Access add-on - Renewal</t>
  </si>
  <si>
    <t>Acronis DeviceLock Enterprise Server DB Access add-on License - Renewal Acronis Maintenance and Support, 5-49 Endpoints ESD</t>
  </si>
  <si>
    <t>DLGAR1ENS11</t>
  </si>
  <si>
    <t>Acronis DeviceLock Enterprise Server DB Access add-on License - Renewal Acronis Maintenance and Support, 50-199 Endpoints ESD</t>
  </si>
  <si>
    <t>DLGAR2ENS11</t>
  </si>
  <si>
    <t>Acronis DeviceLock Enterprise Server DB Access add-on License - Renewal Acronis Maintenance and Support, 200-499 Endpoints ESD</t>
  </si>
  <si>
    <t>DLGAR3ENS11</t>
  </si>
  <si>
    <t>Acronis DeviceLock Enterprise Server DB Access add-on License - Renewal Acronis Maintenance and Support, 500-999 Endpoints ESD</t>
  </si>
  <si>
    <t>DLGAR4ENS11</t>
  </si>
  <si>
    <t>Acronis DeviceLock Enterprise Server DB Access add-on License - Renewal Acronis Maintenance and Support, 1000-2499 Endpoints ESD</t>
  </si>
  <si>
    <t>DLGAR5ENS11</t>
  </si>
  <si>
    <t>Acronis DeviceLock Enterprise Server DB Access add-on License - Renewal Acronis Maintenance and Support, 2500-4999 Endpoints ESD</t>
  </si>
  <si>
    <t>DLGAR6ENS11</t>
  </si>
  <si>
    <t>Acronis DeviceLock Enterprise Server DB Access add-on License - Renewal Acronis Maintenance and Support, 5000-9999 Endpoints ESD</t>
  </si>
  <si>
    <t>DLGAR7ENS11</t>
  </si>
  <si>
    <t>Acronis DeviceLock Enterprise Server DB Access add-on License - Renewal Acronis Maintenance and Support, 10000+ Endpoints ESD</t>
  </si>
  <si>
    <t>DLGAR8ENS11</t>
  </si>
  <si>
    <t>Acronis DeviceLock Enterprise Server DB Access add-on License - 2 Year Renewal Acronis Maintenance and Support, 5-49 Endpoints ESD</t>
  </si>
  <si>
    <t>DLGAS1ENS11</t>
  </si>
  <si>
    <t>Acronis DeviceLock Enterprise Server DB Access add-on License - 2 Year Renewal Acronis Maintenance and Support, 50-199 Endpoints ESD</t>
  </si>
  <si>
    <t>DLGAS2ENS11</t>
  </si>
  <si>
    <t>Acronis DeviceLock Enterprise Server DB Access add-on License - 2 Year Renewal Acronis Maintenance and Support, 200-499 Endpoints ESD</t>
  </si>
  <si>
    <t>DLGAS3ENS11</t>
  </si>
  <si>
    <t>Acronis DeviceLock Enterprise Server DB Access add-on License - 2 Year Renewal Acronis Maintenance and Support, 500-999 Endpoints ESD</t>
  </si>
  <si>
    <t>DLGAS4ENS11</t>
  </si>
  <si>
    <t>Acronis DeviceLock Enterprise Server DB Access add-on License - 2 Year Renewal Acronis Maintenance and Support, 1000-2499 Endpoints ESD</t>
  </si>
  <si>
    <t>DLGAS5ENS11</t>
  </si>
  <si>
    <t>Acronis DeviceLock Enterprise Server DB Access add-on License - 2 Year Renewal Acronis Maintenance and Support, 2500-4999 Endpoints ESD</t>
  </si>
  <si>
    <t>DLGAS6ENS11</t>
  </si>
  <si>
    <t>Acronis DeviceLock Enterprise Server DB Access add-on License - 2 Year Renewal Acronis Maintenance and Support, 5000-9999 Endpoints ESD</t>
  </si>
  <si>
    <t>DLGAS7ENS11</t>
  </si>
  <si>
    <t>Acronis DeviceLock Enterprise Server DB Access add-on License - 2 Year Renewal Acronis Maintenance and Support, 10000+ Endpoints ESD</t>
  </si>
  <si>
    <t>DLGAS8ENS11</t>
  </si>
  <si>
    <t>Acronis DeviceLock Enterprise Server DB Access add-on - Co-term</t>
  </si>
  <si>
    <t>Acronis DeviceLock Enterprise Server DB Access add-on License - Co-term Renewal Acronis Maintenance and Support ESD</t>
  </si>
  <si>
    <t>DLGACPZZS11</t>
  </si>
  <si>
    <t>Acronis Cyber Files Subscription License 0 - 250 User, price per user; 250 maximum allowed End Users, 1 Year</t>
  </si>
  <si>
    <t>AAEBEBENS11</t>
  </si>
  <si>
    <t>Acronis Cyber Files Subscription License 251 - 500 User, price per user; 500 maximum allowed End Users, 1 Year</t>
  </si>
  <si>
    <t>AAEBECENS11</t>
  </si>
  <si>
    <t>Acronis Cyber Files Subscription License 501 - 1000 User, price per user; 1000 maximum allowed End Users, 1 Year</t>
  </si>
  <si>
    <t>AAEBEDENS11</t>
  </si>
  <si>
    <t>Acronis Cyber Files Subscription License 1001 - 5000 User, price per user; 5000 maximum allowed End Users, 1 Year</t>
  </si>
  <si>
    <t>AAEBEEENS11</t>
  </si>
  <si>
    <t>Acronis Cyber Files Subscription License 5001 - 10000 User, price per user; 10000 maximum allowed End Users, 1 Year</t>
  </si>
  <si>
    <t>AAEBEFENS11</t>
  </si>
  <si>
    <t>Acronis Cyber Files Subscription License 10000+ User, price per user; maximum allowed End Users same as quantity purchased, 1 Year</t>
  </si>
  <si>
    <t>AAEBEGENS11</t>
  </si>
  <si>
    <t>Acronis Cyber Files Subscription License 0 - 250 User, price per user; 250 maximum allowed End Users, 1 Year - Renewal</t>
  </si>
  <si>
    <t>AAEBHDENS11</t>
  </si>
  <si>
    <t>Acronis Cyber Files Subscription License 251 - 500 User, price per user; 500 maximum allowed End Users, 1 Year - Renewal</t>
  </si>
  <si>
    <t>AAEBHEENS11</t>
  </si>
  <si>
    <t>Acronis Cyber Files Subscription License 501 - 1000 User, price per user; 1000 maximum allowed End Users, 1 Year - Renewal</t>
  </si>
  <si>
    <t>AAEBHFENS11</t>
  </si>
  <si>
    <t>Acronis Cyber Files Subscription License 1001 - 5000 User, price per user; 5000 maximum allowed End Users, 1 Year - Renewal</t>
  </si>
  <si>
    <t>AAEBHGENS11</t>
  </si>
  <si>
    <t>Acronis Cyber Files Subscription License 5001 - 10000 User, price per user; 10000 maximum allowed End Users, 1 Year - Renewal</t>
  </si>
  <si>
    <t>AAEBHIENS11</t>
  </si>
  <si>
    <t>Acronis Cyber Files Subscription License 10000+ User, price per user; maximum allowed End Users same as quantity purchased, 1 Year - Renewal</t>
  </si>
  <si>
    <t>AALBHJENS11</t>
  </si>
  <si>
    <t>Acronis Cyber Files Subscription License 0 - 250 User, price per user; 250 maximum allowed End Users - Co-Term Renewal</t>
  </si>
  <si>
    <t>AAEBVDENS11</t>
  </si>
  <si>
    <t>Acronis Cyber Files Subscription License 251 - 500 User, price per user; 500 maximum allowed End Users - Co-Term Renewal</t>
  </si>
  <si>
    <t>AAEBVEENS11</t>
  </si>
  <si>
    <t>Acronis Cyber Files Subscription License 501 - 1000 User, price per user; 1000 maximum allowed End Users - Co-Term Renewal</t>
  </si>
  <si>
    <t>AAEBVFENS11</t>
  </si>
  <si>
    <t>Acronis Cyber Files Subscription License 1001 - 5000 User, price per user; 5000 maximum allowed End Users - Co-Term Renewal</t>
  </si>
  <si>
    <t>AAEBVGENS11</t>
  </si>
  <si>
    <t>Acronis Cyber Files Subscription License 5001 - 10000 User, price per user; 10000 maximum allowed End Users - Co-Term Renewal</t>
  </si>
  <si>
    <t>AAEBVIENS11</t>
  </si>
  <si>
    <t>Acronis Cyber Files Subscription License 10000+ User, price per user; maximum allowed End Users same as quantity purchased - Co-Term Renewal</t>
  </si>
  <si>
    <t>AALBVJENS11</t>
  </si>
  <si>
    <t>Acronis Cyber Files 0 - 250 User - Co-Term Renewal - 250 maximum allowed End Users</t>
  </si>
  <si>
    <t>AALBW3ENS11</t>
  </si>
  <si>
    <t>Acronis Cyber Files 251 - 500 User - Co-Term Renewal - 500 maximum allowed End Users</t>
  </si>
  <si>
    <t>AALBW4ENS11</t>
  </si>
  <si>
    <t>Acronis Cyber Files 501 - 1000 User - Co-Term Renewal - 1000 maximum allowed End Users</t>
  </si>
  <si>
    <t>AALBW5ENS11</t>
  </si>
  <si>
    <t>Acronis Cyber Files 1001 - 5000 User - Co-Term Renewal - 5000 maximum allowed End Users</t>
  </si>
  <si>
    <t>AALBW6ENS11</t>
  </si>
  <si>
    <t>Acronis Cyber Files 5001 - 10000 User - Co-Term Renewal - 10000 maximum allowed End Users</t>
  </si>
  <si>
    <t>AALBW7ENS11</t>
  </si>
  <si>
    <t>Acronis Cyber Files 10000+ User - Co-Term Renewal - maximum allowed End Users is same as quantity purchased</t>
  </si>
  <si>
    <t>AALBW8ENS11</t>
  </si>
  <si>
    <t>Acronis Files Connect Single Server Subscription License - price per user - 5-24 maximum allowed users, 1 Year</t>
  </si>
  <si>
    <t>EZUSEDENS11</t>
  </si>
  <si>
    <t>Acronis Files Connect Single Server Subscription License - price per user - 25-99 maximum allowed users, 1 Year</t>
  </si>
  <si>
    <t>EZUSEBENS11</t>
  </si>
  <si>
    <t>Acronis Files Connect Single Server Subscription License - price per user - 100-250 maximum allowed users, 1 Year</t>
  </si>
  <si>
    <t>EZUSEGENS11</t>
  </si>
  <si>
    <t>Acronis Files Connect Single Server Subscription License - price per user - 250+ allowed users, 1 Year</t>
  </si>
  <si>
    <t>EZUSEKENS11</t>
  </si>
  <si>
    <t>Acronis Files Connect Single Server Subscription License - price per user - 5-24 maximum allowed users, 1 Year - Renewal</t>
  </si>
  <si>
    <t>EZUSHDENS11</t>
  </si>
  <si>
    <t>Acronis Files Connect Single Server Subscription License - price per user - 25-99 maximum allowed users, 1 Year - Renewal</t>
  </si>
  <si>
    <t>EZUSHBENS11</t>
  </si>
  <si>
    <t>Acronis Files Connect Single Server Subscription License - price per user - 100-250 maximum allowed users, 1 Year - Renewal</t>
  </si>
  <si>
    <t>EZUSHGENS11</t>
  </si>
  <si>
    <t>Acronis Files Connect Single Server Subscription License - price per user - 250+ allowed users, 1 Year - Renewal</t>
  </si>
  <si>
    <t>EZUSHKENS11</t>
  </si>
  <si>
    <t>Acronis Files Connect Single Server Subscription License - price per user - 5-24 maximum allowed users - Co-Term Renewal</t>
  </si>
  <si>
    <t>EZUSVDENS11</t>
  </si>
  <si>
    <t>Acronis Files Connect Single Server Subscription License - price per user - 25-99 maximum allowed users - Co-Term Renewal</t>
  </si>
  <si>
    <t>EZUSVBENS11</t>
  </si>
  <si>
    <t>Acronis Files Connect Single Server Subscription License - price per user - 100-250 maximum allowed users - Co-Term Renewal</t>
  </si>
  <si>
    <t>EZUSVGENS11</t>
  </si>
  <si>
    <t>Acronis Files Connect Single Server Subscription License - price per user - 250+ allowed users - Co-Term Renewal</t>
  </si>
  <si>
    <t>EZUSVKENS11</t>
  </si>
  <si>
    <t>Acronis Files Connect Multiserver Subscription License, price per user - 15-24 maximum allowed users, 1 Year</t>
  </si>
  <si>
    <t>EZUIEDENS11</t>
  </si>
  <si>
    <t>Acronis Files Connect Multiserver Subscription License, price per user - 25-99 maximum allowed users, 1 Year</t>
  </si>
  <si>
    <t>EZUIEBENS12</t>
  </si>
  <si>
    <t>Acronis Files Connect Multiserver Subscription License, price per user - 100-250 maximum allowed users, 1 Year</t>
  </si>
  <si>
    <t>EZUIEGENS13</t>
  </si>
  <si>
    <t>Acronis Files Connect Multiserver Subscription License, price per user - 250+ allowed users, 1 Year</t>
  </si>
  <si>
    <t>EZUIEKENS14</t>
  </si>
  <si>
    <t>Acronis Files Connect Multiserver Subscription License, price per user - 15-24 maximum allowed users, 1 Year - Renewal</t>
  </si>
  <si>
    <t>EZUIHDENS11</t>
  </si>
  <si>
    <t>Acronis Files Connect Multiserver Subscription License, price per user - 25-99 maximum allowed users, 1 Year - Renewal</t>
  </si>
  <si>
    <t>EZUIHBENS12</t>
  </si>
  <si>
    <t>Acronis Files Connect Multiserver Subscription License, price per user - 100-250 maximum allowed users, 1 Year - Renewal</t>
  </si>
  <si>
    <t>EZUIHGENS13</t>
  </si>
  <si>
    <t>Acronis Files Connect Multiserver Subscription License, price per user - 250+ allowed users, 1 Year - Renewal</t>
  </si>
  <si>
    <t>EZUIHKENS14</t>
  </si>
  <si>
    <t>Acronis Files Connect Multiserver Subscription License, price per user - 15-24 maximum allowed users, Co-Term Renewal</t>
  </si>
  <si>
    <t>EZUIVDENS11</t>
  </si>
  <si>
    <t>Acronis Files Connect Multiserver Subscription License, price per user - 25-99 maximum allowed users, Co-Term Renewal</t>
  </si>
  <si>
    <t>EZUIVBENS12</t>
  </si>
  <si>
    <t>Acronis Files Connect Multiserver Subscription License, price per user - 100-250 maximum allowed users, Co-Term Renewal</t>
  </si>
  <si>
    <t>EZUIVGENS13</t>
  </si>
  <si>
    <t>Acronis Files Connect Multiserver Subscription License, price per user - 250+ allowed users, Co-Term Renewal</t>
  </si>
  <si>
    <t>EZUIVKENS14</t>
  </si>
  <si>
    <t>Acronis Files Connect Single School Subscription License, 1 year</t>
  </si>
  <si>
    <t>EZKGEXENS11</t>
  </si>
  <si>
    <t>Acronis Files Connect Single School Subscription License, 1 year - Renewal</t>
  </si>
  <si>
    <t>EZKGHNENS11</t>
  </si>
  <si>
    <t>Acronis Files Connect 3-Client Server - 1 Year Renewal - 3 maximum allowed users</t>
  </si>
  <si>
    <t>EZSXR1ENS11</t>
  </si>
  <si>
    <t>Acronis Files Connect 3-Client Server - 2 Year Renewal - 3 maximum allowed users</t>
  </si>
  <si>
    <t>EZSXS1ENS11</t>
  </si>
  <si>
    <t>Acronis Files Connect 3-Client Server - 3 Year Renewal - 3 maximum allowed users</t>
  </si>
  <si>
    <t>EZSXP1ENS11</t>
  </si>
  <si>
    <t>Acronis Files Connect 10-Client Server - 1 Year Renewal - 10 maximum allowed users</t>
  </si>
  <si>
    <t>EZSXR3ENS11</t>
  </si>
  <si>
    <t>Acronis Files Connect 10-Client Server - 2 Year Renewal - 10 maximum allowed users</t>
  </si>
  <si>
    <t>EZSXS3ENS11</t>
  </si>
  <si>
    <t>Acronis Files Connect 10-Client Server - 3 Year Renewal - 10 maximum allowed users</t>
  </si>
  <si>
    <t>EZSXP3ENS11</t>
  </si>
  <si>
    <t>Acronis Files Connect 25-Client Server - 1 Year Renewal - 25 maximum allowed users</t>
  </si>
  <si>
    <t>EZSXR4ENS11</t>
  </si>
  <si>
    <t>Acronis Files Connect 25-Client Server - 2 Year Renewal - 25 maximum allowed users</t>
  </si>
  <si>
    <t>EZSXS4ENS11</t>
  </si>
  <si>
    <t>Acronis Files Connect 25-Client Server - 3 Year Renewal - 25 maximum allowed users</t>
  </si>
  <si>
    <t>EZSXP4ENS11</t>
  </si>
  <si>
    <t>Acronis Files Connect 50-Client Server - 1 Year Renewal - 50 maximum allowed users</t>
  </si>
  <si>
    <t>EZSXR5ENS11</t>
  </si>
  <si>
    <t>Acronis Files Connect 50-Client Server - 2 Year Renewal - 50 maximum allowed users</t>
  </si>
  <si>
    <t>EZSXS5ENS11</t>
  </si>
  <si>
    <t>Acronis Files Connect 50-Client Server - 3 Year Renewal - 50 maximum allowed users</t>
  </si>
  <si>
    <t>EZSXP5ENS11</t>
  </si>
  <si>
    <t>Acronis Files Connect 100-Client Server - 1 Year Renewal - 100 maximum allowed users</t>
  </si>
  <si>
    <t>EZSXR6ENS11</t>
  </si>
  <si>
    <t>Acronis Files Connect 100-Client Server - 2 Year Renewal - 100 maximum allowed users</t>
  </si>
  <si>
    <t>EZSXS6ENS11</t>
  </si>
  <si>
    <t>Acronis Files Connect 100-Client Server - 3 Year Renewal - 100 maximum allowed users</t>
  </si>
  <si>
    <t>EZSXP6ENS11</t>
  </si>
  <si>
    <t>Acronis Files Connect 250-Client Server - 1 Year Renewal - 250 maximum allowed users</t>
  </si>
  <si>
    <t>EZSXR8ENS11</t>
  </si>
  <si>
    <t>Acronis Files Connect 250-Client Server - 2 Year Renewal - 250 maximum allowed users</t>
  </si>
  <si>
    <t>EZSXS8ENS11</t>
  </si>
  <si>
    <t>Acronis Files Connect 250-Client Server - 3 Year Renewal - 250 maximum allowed users</t>
  </si>
  <si>
    <t>EZSXP8ENS11</t>
  </si>
  <si>
    <t>Acronis Files Connect Unlimited Server - 1 Year Renewal</t>
  </si>
  <si>
    <t>EZSXRZENS11</t>
  </si>
  <si>
    <t>Acronis Files Connect Unlimited Server - 2 Year Renewal</t>
  </si>
  <si>
    <t>EZSXS7ENS11</t>
  </si>
  <si>
    <t>Acronis Files Connect Unlimited Server - 3 Year Renewal</t>
  </si>
  <si>
    <t>EZSXP7ENS11</t>
  </si>
  <si>
    <t>Acronis Files Connect 3-Client Server - Co-Term Renewal - 3 maximum allowed users</t>
  </si>
  <si>
    <t>EZSXW1ENS11</t>
  </si>
  <si>
    <t>Acronis Files Connect 10-Client Server - Co-Term Renewal - 10 maximum allowed users</t>
  </si>
  <si>
    <t>EZSXW3ENS11</t>
  </si>
  <si>
    <t>Acronis Files Connect 25-Client Server - Co-Term Renewal - 25 maximum allowed users</t>
  </si>
  <si>
    <t>EZSXW4ENS11</t>
  </si>
  <si>
    <t>Acronis Files Connect 50-Client Server - Co-Term Renewal - 50 maximum allowed users</t>
  </si>
  <si>
    <t>EZSXW5ENS11</t>
  </si>
  <si>
    <t>Acronis Files Connect 100-Client Server - Co-Term Renewal - 100 maximum allowed users</t>
  </si>
  <si>
    <t>EZSXW6ENS11</t>
  </si>
  <si>
    <t>Acronis Files Connect 250-Client Server - Co-Term Renewal - 250 maximum allowed users</t>
  </si>
  <si>
    <t>EZSXW8ENS11</t>
  </si>
  <si>
    <t>Acronis Files Connect Unlimited Server - Co-Term Renewal</t>
  </si>
  <si>
    <t>EZSXWZENS11</t>
  </si>
  <si>
    <t>Acronis Files Connect 25-Client Cluster - Per Node - 1 Year Renewal - 25 maximum allowed users</t>
  </si>
  <si>
    <t>E1EXR4ENS11</t>
  </si>
  <si>
    <t>Acronis Files Connect 50-Client Cluster - Per Node - 1 Year Renewal - 50 maximum allowed users</t>
  </si>
  <si>
    <t>E1EXR5ENS11</t>
  </si>
  <si>
    <t>Acronis Files Connect 100-Client Cluster - Per Node - 1 Year Renewal - 100 maximum allowed users</t>
  </si>
  <si>
    <t>E1EXR6ENS11</t>
  </si>
  <si>
    <t>Acronis Files Connect Unlimited Cluster - Per Node - 1 Year Renewal</t>
  </si>
  <si>
    <t>E1EXRZENS11</t>
  </si>
  <si>
    <t>Acronis Files Connect 25-Client Cluster - Per Node - Co-Term Renewal - 25 maximum allowed users</t>
  </si>
  <si>
    <t>E1EXW4ENS11</t>
  </si>
  <si>
    <t>Acronis Files Connect 50-Client Cluster - Per Node - Co-Term Renewal - 50 maximum allowed users</t>
  </si>
  <si>
    <t>E1EXW5ENS11</t>
  </si>
  <si>
    <t>Acronis Files Connect 100-Client Cluster - Per Node - Co-Term Renewal - 100 maximum allowed users</t>
  </si>
  <si>
    <t>E1EXW6ENS11</t>
  </si>
  <si>
    <t>Acronis Files Connect Unlimited Cluster - Per Node - Co-Term Renewal</t>
  </si>
  <si>
    <t>E1EXWZENS11</t>
  </si>
  <si>
    <t>Acronis Files Connect 3-Client Workstation - 1 Year Renewal - 3 maximum allowed users</t>
  </si>
  <si>
    <t>EZWXR1ENS11</t>
  </si>
  <si>
    <t>Acronis Files Connect 10-Client Workstation - 1 Year Renewal - 10 maximum allowed users</t>
  </si>
  <si>
    <t>EZWXR3ENS11</t>
  </si>
  <si>
    <t>Acronis Files Connect 3-Client Workstation - Co-Term Renewal - 3 maximum allowed users</t>
  </si>
  <si>
    <t>EZWXWXENS11</t>
  </si>
  <si>
    <t>Acronis Files Connect 10-Client Workstation - Co-Term Renewal - 10 maximum allowed users</t>
  </si>
  <si>
    <t>EZWXWYENS11</t>
  </si>
  <si>
    <t>Acronis Files Reinstatement Fee</t>
  </si>
  <si>
    <t>FETXRGENS11</t>
  </si>
  <si>
    <t>Complementary products</t>
  </si>
  <si>
    <t>Acronis Snap Deploy</t>
  </si>
  <si>
    <t>Snap Deploy Server Subscription</t>
  </si>
  <si>
    <t>Acronis Snap Deploy for Server Machine Subscription License, 1 Year</t>
  </si>
  <si>
    <t>SSPFEBLOS11</t>
  </si>
  <si>
    <t>Acronis Snap Deploy for Server Machine Subscription License, 3 Year</t>
  </si>
  <si>
    <t>SSPFEILOS11</t>
  </si>
  <si>
    <t>Acronis Snap Deploy for Server Machine Subscription License, 5 Year</t>
  </si>
  <si>
    <t>SSPFEKLOS11</t>
  </si>
  <si>
    <t>Acronis Snap Deploy for Server Machine Subscription License, 1 Year - Renewal</t>
  </si>
  <si>
    <t>SSPFHBLOS11</t>
  </si>
  <si>
    <t>Acronis Snap Deploy for Server Machine Subscription License, 3 Year - Renewal</t>
  </si>
  <si>
    <t>SSPFHILOS11</t>
  </si>
  <si>
    <t>Acronis Snap Deploy for Server Machine Subscription License, 5 Year - Renewal</t>
  </si>
  <si>
    <t>SSPFHKLOS11</t>
  </si>
  <si>
    <t>Snap Deploy PC Subscription</t>
  </si>
  <si>
    <t>Acronis Snap Deploy for PC Machine Subscription License, 1 Year</t>
  </si>
  <si>
    <t>SWPFEBLOS11</t>
  </si>
  <si>
    <t>Acronis Snap Deploy for PC Machine Subscription License, 3 Year</t>
  </si>
  <si>
    <t>SWPFEILOS11</t>
  </si>
  <si>
    <t>Acronis Snap Deploy for PC Machine Subscription License, 5 Year</t>
  </si>
  <si>
    <t>SWPFEKLOS11</t>
  </si>
  <si>
    <t>Acronis Snap Deploy for PC Machine Subscription License, 1 Year - Renewal</t>
  </si>
  <si>
    <t>SWPFHBLOS11</t>
  </si>
  <si>
    <t>Acronis Snap Deploy for PC Machine Subscription License, 3 Year - Renewal</t>
  </si>
  <si>
    <t>SWPFHILOS11</t>
  </si>
  <si>
    <t>Acronis Snap Deploy for PC Machine Subscription License, 5 Year - Renewal</t>
  </si>
  <si>
    <t>SWPFHKLOS11</t>
  </si>
  <si>
    <t>Snap Deploy Server Deployment License</t>
  </si>
  <si>
    <t>Acronis Snap Deploy for Server Deployment License incl. Acronis Premium Customer Support ESD</t>
  </si>
  <si>
    <t>S1SELPZZS11</t>
  </si>
  <si>
    <t>Acronis Snap Deploy for Server Deployment License - Competitive Upgrade incl. Acronis Premium Customer Support ESD</t>
  </si>
  <si>
    <t>S1SESPZZS11</t>
  </si>
  <si>
    <t>Snap Deploy PC Deployment License</t>
  </si>
  <si>
    <t>Acronis Snap Deploy for PC Deployment License incl. Acronis Premium Customer Support ESD</t>
  </si>
  <si>
    <t>S1WELPZZS11</t>
  </si>
  <si>
    <t>Acronis Snap Deploy for PC Deployment License - Competitive Upgrade incl. Acronis Premium Customer Support ESD</t>
  </si>
  <si>
    <t>S1WESPZZS11</t>
  </si>
  <si>
    <t>Snap Deploy Server</t>
  </si>
  <si>
    <t>Acronis Snap Deploy for Server - Renewal Acronis Premium Customer Support ESD</t>
  </si>
  <si>
    <t>SSPXRPZZS11</t>
  </si>
  <si>
    <t>Acronis Snap Deploy for Server - Co-term Renewal Acronis Premium Customer Support ESD</t>
  </si>
  <si>
    <t>SSPXCPZZS11</t>
  </si>
  <si>
    <t>Snap Deploy PC</t>
  </si>
  <si>
    <t>Acronis Snap Deploy for PC - Renewal Acronis Premium Customer Support ESD</t>
  </si>
  <si>
    <t>SWPXRPZZS11</t>
  </si>
  <si>
    <t>Acronis Snap Deploy for PC - Co-term Renewal Acronis Premium Customer Support ESD</t>
  </si>
  <si>
    <t>SWPXCPZZS11</t>
  </si>
  <si>
    <t>ESD Consumer</t>
  </si>
  <si>
    <t>Acronis True Image Essentials - Consumer</t>
  </si>
  <si>
    <t>Acronis True Image Essentials</t>
  </si>
  <si>
    <t>Acronis True Image Essentials Subscription 1 Computer - 1 year subscription ESD</t>
  </si>
  <si>
    <t>HOEASHLOS11</t>
  </si>
  <si>
    <t>Acronis True Image Essentials Subscription 3 Computers - 1 year subscription ESD</t>
  </si>
  <si>
    <t>HOFASHLOS11</t>
  </si>
  <si>
    <t>Acronis True Image Essentials Subscription 5 Computers - 1 year subscription ESD</t>
  </si>
  <si>
    <t>HOGASHLOS11</t>
  </si>
  <si>
    <t>Acronis True Image Essentials Subscription 1 Computer - 3 year subscription ESD</t>
  </si>
  <si>
    <t>HOEASJLOS11</t>
  </si>
  <si>
    <t>Acronis True Image Essentials Subscription 3 Computers - 3 year subscription ESD</t>
  </si>
  <si>
    <t>HOFASJLOS11</t>
  </si>
  <si>
    <t>Acronis True Image Essentials Subscription 5 Computers - 3 year subscription ESD</t>
  </si>
  <si>
    <t>HOGASJLOS11</t>
  </si>
  <si>
    <t>Acronis True Image Essentials Subscription 1 Computer - 5 year subscription ESD</t>
  </si>
  <si>
    <t>HOEASTLOS11</t>
  </si>
  <si>
    <t>Acronis True Image Essentials Subscription 3 Computers - 5 year subscription ESD</t>
  </si>
  <si>
    <t>HOFASTLOS11</t>
  </si>
  <si>
    <t>Acronis True Image Essentials Subscription 5 Computers - 5 year subscription ESD</t>
  </si>
  <si>
    <t>HOGASTLOS11</t>
  </si>
  <si>
    <t>Acronis True Image Advanced - Consumer</t>
  </si>
  <si>
    <t>Acronis True Image Advanced</t>
  </si>
  <si>
    <t>Acronis True Image Advanced Subscription 1 Computer + 500 GB Acronis Cloud Storage - 1 year Subscription ESD</t>
  </si>
  <si>
    <t>HOAASHLOS11</t>
  </si>
  <si>
    <t>Acronis True Image Advanced Subscription 3 Computers + 500 GB Acronis Cloud Storage - 1 year Subscription ESD</t>
  </si>
  <si>
    <t>HOBASHLOS11</t>
  </si>
  <si>
    <t>Acronis True Image Advanced Subscription 5 Computers + 500 GB Acronis Cloud Storage - 1 year Subscription ESD</t>
  </si>
  <si>
    <t>HOCASHLOS11</t>
  </si>
  <si>
    <t>Acronis True Image Premium - Consumer</t>
  </si>
  <si>
    <t>Acronis True Image Premium</t>
  </si>
  <si>
    <t>Acronis True Image Premium Subscription 1 Computer + 1 TB Acronis Cloud Storage - 1 year subscription ESD</t>
  </si>
  <si>
    <t>HOPASHLOS11</t>
  </si>
  <si>
    <t>Acronis True Image Premium Subscription 3 Computers + 1 TB Acronis Cloud Storage - 1 year subscription ESD</t>
  </si>
  <si>
    <t>HOQASHLOS11</t>
  </si>
  <si>
    <t>Acronis True Image Premium Subscription 5 Computers + 1 TB Acronis Cloud Storage - 1 year subscription ESD</t>
  </si>
  <si>
    <t>HORASHLOS11</t>
  </si>
  <si>
    <t>Acronis True Image - Consumer</t>
  </si>
  <si>
    <t>Acronis True Image 2025</t>
  </si>
  <si>
    <t>Acronis True Image 2025 1 Computer ESD</t>
  </si>
  <si>
    <t>HOVDSHZZS11</t>
  </si>
  <si>
    <t>Acronis True Image 2025 1 Computer - Upgrade from older version ESD</t>
  </si>
  <si>
    <t>HOVDUPZZS11</t>
  </si>
  <si>
    <t>Acronis True Image 2025 3 Computers ESD</t>
  </si>
  <si>
    <t>HOUYSHZZS11</t>
  </si>
  <si>
    <t>Acronis True Image 2025 3 Computers - Upgrade from older version ESD</t>
  </si>
  <si>
    <t>HOUYUPZZS11</t>
  </si>
  <si>
    <t>Acronis True Image 2025 3/1 Computers Upgrade ESD</t>
  </si>
  <si>
    <t>HOMVUPZZS11</t>
  </si>
  <si>
    <t>Acronis True Image 2025 5 Computers ESD</t>
  </si>
  <si>
    <t>HOJSSHZZS11</t>
  </si>
  <si>
    <t>Acronis True Image 2025 5 Computers - Upgrade from older version ESD</t>
  </si>
  <si>
    <t>HOJSUPZZS11</t>
  </si>
  <si>
    <t>Acronis True Image 2025 5/1 Computers Upgrade ESD</t>
  </si>
  <si>
    <t>HOSSUPZZS11</t>
  </si>
  <si>
    <t>Acronis True Image 2025 5/3 Computers Upgrade ESD</t>
  </si>
  <si>
    <t>HOKCUPZZS11</t>
  </si>
  <si>
    <t>Legacy products</t>
  </si>
  <si>
    <t>Acronis Backup to Cloud and Service-RENEWAL Only</t>
  </si>
  <si>
    <t>Acronis Backup for AnyServer to Cloud</t>
  </si>
  <si>
    <t>Acronis Backup for AnyServer to Cloud - 500 GB - Renewal</t>
  </si>
  <si>
    <t>CLAAQALOS11</t>
  </si>
  <si>
    <t>Acronis Backup for AnyServer to Cloud - 1 TB - Renewal</t>
  </si>
  <si>
    <t>CLAAQBLOS11</t>
  </si>
  <si>
    <t>Acronis Backup for AnyServer to Cloud - 1.5 TB - Renewal</t>
  </si>
  <si>
    <t>CLAAQCLOS11</t>
  </si>
  <si>
    <t>Acronis Backup for AnyServer to Cloud - 2.0 TB - Renewal</t>
  </si>
  <si>
    <t>CLAAQDLOS11</t>
  </si>
  <si>
    <t>Acronis Backup for AnyServer to Cloud - 4 TB - Renewal</t>
  </si>
  <si>
    <t>CLAAQNLOS11</t>
  </si>
  <si>
    <t>Acronis Backup for AnyServer to Cloud - 6 TB - Renewal</t>
  </si>
  <si>
    <t>CLAAQOLOS11</t>
  </si>
  <si>
    <t>Acronis Backup for AnyServer to Cloud - 8 TB - Renewal</t>
  </si>
  <si>
    <t>CLAAQPLOS11</t>
  </si>
  <si>
    <t>Acronis Backup for AnyServer to Cloud - 12 TB - Renewal</t>
  </si>
  <si>
    <t>CLAAQMLOS11</t>
  </si>
  <si>
    <t>Acronis Backup for PC to Cloud</t>
  </si>
  <si>
    <t>Acronis Backup for PC to Cloud - 1 TB - Renewal</t>
  </si>
  <si>
    <t>CLPAQBLOS11</t>
  </si>
  <si>
    <t>Acronis Backup for PC to Cloud - 2 TB - Renewal</t>
  </si>
  <si>
    <t>CLPAQCLOS11</t>
  </si>
  <si>
    <t>Acronis Backup for PC to Cloud - 4 TB - Renewal</t>
  </si>
  <si>
    <t>CLPAQDLOS11</t>
  </si>
  <si>
    <t>Acronis Backup for PC to Cloud - 8 TB - Renewal</t>
  </si>
  <si>
    <t>CLPAQELOS11</t>
  </si>
  <si>
    <t>Acronis Backup for PC to Cloud - Unlimited - Renewal</t>
  </si>
  <si>
    <t>CLPAQALOS11</t>
  </si>
  <si>
    <t>Acronis Backup for VMware to Cloud - 500 GB - Renewal</t>
  </si>
  <si>
    <t>CVMAQALOS11</t>
  </si>
  <si>
    <t>Acronis Backup for VMware to Cloud - 1 TB - Renewal</t>
  </si>
  <si>
    <t>CVMAQBLOS11</t>
  </si>
  <si>
    <t>Acronis Backup for VMware to Cloud - 1.5 TB - Renewal</t>
  </si>
  <si>
    <t>CVMAQCLOS11</t>
  </si>
  <si>
    <t>Acronis Backup for VMware to Cloud - 2.0 TB - Renewal</t>
  </si>
  <si>
    <t>CVMAQDLOS11</t>
  </si>
  <si>
    <t>Acronis Backup for VMware to Cloud - 4 TB - Renewal</t>
  </si>
  <si>
    <t>CVMAQFLOS11</t>
  </si>
  <si>
    <t>Acronis Backup for VMware to Cloud - 6 TB - Renewal</t>
  </si>
  <si>
    <t>CVMAQHLOS11</t>
  </si>
  <si>
    <t>Acronis Backup for VMware to Cloud - 8 TB - Renewal</t>
  </si>
  <si>
    <t>CVMAQILOS11</t>
  </si>
  <si>
    <t>Acronis Backup for VMware to Cloud - 12 TB - Renewal</t>
  </si>
  <si>
    <t>CVMAQELOS11</t>
  </si>
  <si>
    <t>Acronis Backup Service</t>
  </si>
  <si>
    <t>Acronis Backup Service – Cloud Storage – 250GB - Renewal</t>
  </si>
  <si>
    <t>CBMAQBLOS11</t>
  </si>
  <si>
    <t>Acronis Backup Service – Cloud Storage – 500GB - Renewal</t>
  </si>
  <si>
    <t>CBMAQCLOS11</t>
  </si>
  <si>
    <t>Acronis Backup Service – Cloud Storage – 1000GB - Renewal</t>
  </si>
  <si>
    <t>CBMAQALOS11</t>
  </si>
  <si>
    <t>Acronis Backup Service – Cloud Storage – 5000GB - Renewal</t>
  </si>
  <si>
    <t>CBMAQDLOS11</t>
  </si>
  <si>
    <t>Acronis Backup Service – Devices – Server 1x - Renewal</t>
  </si>
  <si>
    <t>CBNAQALOS11</t>
  </si>
  <si>
    <t>Acronis Backup Service – Devices – Virtual Machine 1x - Renewal</t>
  </si>
  <si>
    <t>CBNAQBLOS11</t>
  </si>
  <si>
    <t>Acronis Backup Service – Devices – Workstation 5x - Renewal</t>
  </si>
  <si>
    <t>CBNAQCLOS11</t>
  </si>
  <si>
    <t>Acronis Backup Service – Starter Pack – Server - Renewal</t>
  </si>
  <si>
    <t>CBLAQALOS11</t>
  </si>
  <si>
    <t>Acronis Backup Service – Starter Pack – Workstation - Renewal</t>
  </si>
  <si>
    <t>CBLAQBLOS11</t>
  </si>
  <si>
    <t>Acronis Backup to Cloud Volume Subscription</t>
  </si>
  <si>
    <t>Acronis Backup to Cloud, Volume Subscription 500 GB - Renewal</t>
  </si>
  <si>
    <t>CLVAQALOS11</t>
  </si>
  <si>
    <t>Acronis Backup to Cloud, Volume Subscription 1 TB - Renewal</t>
  </si>
  <si>
    <t>CLVAQBLOS11</t>
  </si>
  <si>
    <t>Acronis Backup to Cloud, Volume Subscription 1.5 TB - Renewal</t>
  </si>
  <si>
    <t>CLVAQCLOS11</t>
  </si>
  <si>
    <t>Acronis Backup to Cloud, Volume Subscription 2 TB - Renewal</t>
  </si>
  <si>
    <t>CLVAQDLOS11</t>
  </si>
  <si>
    <t>Acronis Backup to Cloud, Volume Subscription 3 TB - Renewal</t>
  </si>
  <si>
    <t>CLVAQELOS11</t>
  </si>
  <si>
    <t>Acronis Backup to Cloud, Volume Subscription 4 TB - Renewal</t>
  </si>
  <si>
    <t>CLVAQFLOS11</t>
  </si>
  <si>
    <t>Acronis Backup to Cloud, Volume Subscription 5 TB - Renewal</t>
  </si>
  <si>
    <t>CLVAQGLOS11</t>
  </si>
  <si>
    <t>Acronis Backup to Cloud, Volume Subscription 6 TB - Renewal</t>
  </si>
  <si>
    <t>CLVAQHLOS11</t>
  </si>
  <si>
    <t>Acronis Backup to Cloud, Volume Subscription 7 TB - Renewal</t>
  </si>
  <si>
    <t>CLVAQILOS11</t>
  </si>
  <si>
    <t>Acronis Backup to Cloud, Volume Subscription 8 TB - Renewal</t>
  </si>
  <si>
    <t>CLVAQJLOS11</t>
  </si>
  <si>
    <t>Acronis Backup to Cloud, Volume Subscription 9 TB - Renewal</t>
  </si>
  <si>
    <t>CLVAQKLOS11</t>
  </si>
  <si>
    <t>Acronis Backup to Cloud, Volume Subscription 10 TB - Renewal</t>
  </si>
  <si>
    <t>CLVAQLLOS11</t>
  </si>
  <si>
    <t>Acronis Backup to Cloud, Volume Subscription 11 TB - Renewal</t>
  </si>
  <si>
    <t>CLVAQMLOS11</t>
  </si>
  <si>
    <t>Acronis Backup to Cloud, Volume Subscription 12 TB - Renewal</t>
  </si>
  <si>
    <t>CLVAQNLOS11</t>
  </si>
  <si>
    <t>Acronis Backup to Cloud, Volume Subscription 13 TB - Renewal</t>
  </si>
  <si>
    <t>CLVAQOLOS11</t>
  </si>
  <si>
    <t>Acronis Backup to Cloud, Volume Subscription 14 TB - Renewal</t>
  </si>
  <si>
    <t>CLVAQPLOS11</t>
  </si>
  <si>
    <t>Acronis Backup to Cloud, Volume Subscription 15 TB - Renewal</t>
  </si>
  <si>
    <t>CLVAQRLOS11</t>
  </si>
  <si>
    <t>Acronis Backup to Cloud, Volume Subscription FileServer - Renewal</t>
  </si>
  <si>
    <t>CLVAQQLOS11</t>
  </si>
  <si>
    <t>1 YEAR</t>
  </si>
  <si>
    <t>3 YEAR</t>
  </si>
  <si>
    <t>5 YEAR</t>
  </si>
  <si>
    <t>CATEGORIA DO PRODUTO</t>
  </si>
  <si>
    <t>FAMÍLIA DE PRODUTOS</t>
  </si>
  <si>
    <t>GRUPO DE PRODUTOS</t>
  </si>
  <si>
    <t>CLASSIFICAÇÃO</t>
  </si>
  <si>
    <t>DESCRIÇÃO DO PRODUTO</t>
  </si>
  <si>
    <t>RANGE</t>
  </si>
  <si>
    <t>VIGÊNCIA</t>
  </si>
  <si>
    <t>1 DAY</t>
  </si>
  <si>
    <t>2 YEAR</t>
  </si>
  <si>
    <t>4 YEAR</t>
  </si>
  <si>
    <t>N/A</t>
  </si>
  <si>
    <t>Acronis Cyber Protect Advanced Workstation Subscription License, 1 Year GESD</t>
  </si>
  <si>
    <t>AWSAEBLOG11</t>
  </si>
  <si>
    <t>Acronis Cyber Protect Advanced Workstation Subscription License, 3 Year GESD</t>
  </si>
  <si>
    <t>AWSAEILOG11</t>
  </si>
  <si>
    <t>Acronis Cyber Protect Advanced Workstation Subscription License, 5 Year GESD</t>
  </si>
  <si>
    <t>AWSAEKLOG11</t>
  </si>
  <si>
    <t>Acronis Cyber Protect Advanced Workstation Subscription License, 1 Year - Renewal GESD</t>
  </si>
  <si>
    <t>AWSAHBLOG11</t>
  </si>
  <si>
    <t>Acronis Cyber Protect Advanced Workstation Subscription License, 3 Year - Renewal GESD</t>
  </si>
  <si>
    <t>AWSAHILOG11</t>
  </si>
  <si>
    <t>Acronis Cyber Protect Advanced Workstation Subscription License, 5 Year - Renewal GESD</t>
  </si>
  <si>
    <t>AWSAHKLOG11</t>
  </si>
  <si>
    <t>Acronis Cyber Protect Advanced Workstation Subscription License, 1 Day - Co-term Renewal GESD</t>
  </si>
  <si>
    <t>AWSAVFLOE11</t>
  </si>
  <si>
    <t>Acronis Cyber Protect Advanced Server Subscription License, 1 Year GESD</t>
  </si>
  <si>
    <t>SSAAEBLOG11</t>
  </si>
  <si>
    <t>Acronis Cyber Protect Advanced Server Subscription License, 3 Year GESD</t>
  </si>
  <si>
    <t>SSAAEILOG11</t>
  </si>
  <si>
    <t>Acronis Cyber Protect Advanced Server Subscription License, 5 Year GESD</t>
  </si>
  <si>
    <t>SSAAEKLOG11</t>
  </si>
  <si>
    <t>Acronis Cyber Protect Advanced Server Subscription License, 1 Year - Renewal GESD</t>
  </si>
  <si>
    <t>SSAAHBLOG11</t>
  </si>
  <si>
    <t>Acronis Cyber Protect Advanced Server Subscription License, 3 Year - Renewal GESD</t>
  </si>
  <si>
    <t>SSAAHILOG11</t>
  </si>
  <si>
    <t>Acronis Cyber Protect Advanced Server Subscription License, 5 Year - Renewal GESD</t>
  </si>
  <si>
    <t>SSAAHKLOG11</t>
  </si>
  <si>
    <t>Acronis Cyber Protect Advanced Server Subscription License, 1 Day - Co-term Renewal GESD</t>
  </si>
  <si>
    <t>SSAAVFLOE11</t>
  </si>
  <si>
    <t>Acronis Cyber Protect Advanced Virtual Host Subscription License, 1 Year GESD</t>
  </si>
  <si>
    <t>VHAAEBLOG11</t>
  </si>
  <si>
    <t>Acronis Cyber Protect Advanced Virtual Host Subscription License, 3 Year GESD</t>
  </si>
  <si>
    <t>VHAAEILOG11</t>
  </si>
  <si>
    <t>Acronis Cyber Protect Advanced Virtual Host Subscription License, 5 Year GESD</t>
  </si>
  <si>
    <t>VHAAEKLOG11</t>
  </si>
  <si>
    <t>Acronis Cyber Protect Advanced Virtual Host Subscription License, 1 Year - Renewal GESD</t>
  </si>
  <si>
    <t>VHAAHBLOG11</t>
  </si>
  <si>
    <t>Acronis Cyber Protect Advanced Virtual Host Subscription License, 3 Year - Renewal GESD</t>
  </si>
  <si>
    <t>VHAAHILOG11</t>
  </si>
  <si>
    <t>Acronis Cyber Protect Advanced Virtual Host Subscription License, 5 Year - Renewal GESD</t>
  </si>
  <si>
    <t>VHAAHKLOG11</t>
  </si>
  <si>
    <t>Acronis Cyber Protect Advanced Virtual Host Subscription License, 1 Day - Co-term Renewal GESD</t>
  </si>
  <si>
    <t>VHAAVFLOE11</t>
  </si>
  <si>
    <t>Acronis Cyber Protect Advanced Public Cloud VM Subscription License (3 VMs pack), 1 Year GESD</t>
  </si>
  <si>
    <t>VPAAEBLOE11</t>
  </si>
  <si>
    <t>Acronis Cyber Protect Advanced Public Cloud VM Subscription License (3 VMs pack), 3 Year GESD</t>
  </si>
  <si>
    <t>VPAAEILOE11</t>
  </si>
  <si>
    <t>Acronis Cyber Protect Advanced Public Cloud VM Subscription License (3 VMs pack), 5 Year GESD</t>
  </si>
  <si>
    <t>VPAAEKLOE11</t>
  </si>
  <si>
    <t>Acronis Cyber Protect Advanced Public Cloud VM Subscription License (3 VMs pack), 1 Year - Renewal GESD</t>
  </si>
  <si>
    <t>VPAAHBLOE11</t>
  </si>
  <si>
    <t>Acronis Cyber Protect Advanced Public Cloud VM Subscription License (3 VMs pack), 3 Year - Renewal GESD</t>
  </si>
  <si>
    <t>VPAAHILOE11</t>
  </si>
  <si>
    <t>Acronis Cyber Protect Advanced Public Cloud VM Subscription License (3 VMs pack), 5 Year - Renewal GESD</t>
  </si>
  <si>
    <t>VPAAHKLOE11</t>
  </si>
  <si>
    <t>Acronis Cyber Protect Advanced Public Cloud VM Subscription License (3 VMs pack), 1 Day - Co-term Renewal GESD</t>
  </si>
  <si>
    <t>VPAAVFLOE11</t>
  </si>
  <si>
    <t>Acronis Cyber Protect Advanced Universal Subscription License, 1 Year GESD</t>
  </si>
  <si>
    <t>PAUSEBLOG11</t>
  </si>
  <si>
    <t>Acronis Cyber Protect Advanced Universal Subscription License, 3 Year GESD</t>
  </si>
  <si>
    <t>PAUSEILOG11</t>
  </si>
  <si>
    <t>Acronis Cyber Protect Advanced Universal Subscription License, 5 Year GESD</t>
  </si>
  <si>
    <t>PAUSEKLOG11</t>
  </si>
  <si>
    <t>Acronis Cyber Protect Advanced Universal Subscription License, 1 Year - Renewal GESD</t>
  </si>
  <si>
    <t>PAUSHBLOG11</t>
  </si>
  <si>
    <t>Acronis Cyber Protect Advanced Universal Subscription License, 3 Year - Renewal GESD</t>
  </si>
  <si>
    <t>PAUSHILOG11</t>
  </si>
  <si>
    <t>Acronis Cyber Protect Advanced Universal Subscription License, 5 Year - Renewal GESD</t>
  </si>
  <si>
    <t>PAUSHKLOG11</t>
  </si>
  <si>
    <t>Acronis Cyber Protect Advanced Universal Subscription License, 1 Day - Co-term Renewal GESD</t>
  </si>
  <si>
    <t>PAUSVFLOE11</t>
  </si>
  <si>
    <t>Acronis Cyber Protect Standard Workstation Subscription License, 1 Year GESD</t>
  </si>
  <si>
    <t>SWSAEBLOG11</t>
  </si>
  <si>
    <t>Acronis Cyber Protect Standard Workstation Subscription License, 3 Year GESD</t>
  </si>
  <si>
    <t>SWSAEILOG11</t>
  </si>
  <si>
    <t>Acronis Cyber Protect Standard Workstation Subscription License, 5 Year GESD</t>
  </si>
  <si>
    <t>SWSAEKLOG11</t>
  </si>
  <si>
    <t>Acronis Cyber Protect Standard Workstation Subscription License, 1 Year - Renewal GESD</t>
  </si>
  <si>
    <t>SWSAHBLOG11</t>
  </si>
  <si>
    <t>Acronis Cyber Protect Standard Workstation Subscription License, 3 Year - Renewal GESD</t>
  </si>
  <si>
    <t>SWSAHILOG11</t>
  </si>
  <si>
    <t>Acronis Cyber Protect Standard Workstation Subscription License, 5 Year - Renewal GESD</t>
  </si>
  <si>
    <t>SWSAHKLOG11</t>
  </si>
  <si>
    <t>Acronis Cyber Protect Standard Workstation Subscription License, 1 Day - Co-term Renewal GESD</t>
  </si>
  <si>
    <t>SWSAVFLOE11</t>
  </si>
  <si>
    <t>Acronis Cyber Protect Standard Windows Server Essentials Subscription License, 1 Year GESD</t>
  </si>
  <si>
    <t>WESAEBLOG11</t>
  </si>
  <si>
    <t>Acronis Cyber Protect Standard Windows Server Essentials Subscription License, 3 Year GESD</t>
  </si>
  <si>
    <t>WESAEILOG11</t>
  </si>
  <si>
    <t>Acronis Cyber Protect Standard Windows Server Essentials Subscription License, 5 Year GESD</t>
  </si>
  <si>
    <t>WESAEKLOG11</t>
  </si>
  <si>
    <t>Acronis Cyber Protect Standard Windows Server Essentials Subscription License, 1 Year - Renewal GESD</t>
  </si>
  <si>
    <t>WESAHBLOG11</t>
  </si>
  <si>
    <t>Acronis Cyber Protect Standard Windows Server Essentials Subscription License, 3 Year - Renewal GESD</t>
  </si>
  <si>
    <t>WESAHILOG11</t>
  </si>
  <si>
    <t>Acronis Cyber Protect Standard Windows Server Essentials Subscription License, 5 Year - Renewal GESD</t>
  </si>
  <si>
    <t>WESAHKLOG11</t>
  </si>
  <si>
    <t>Acronis Cyber Protect Standard Windows Server Essentials Subscription License, 1 Day - Co-term Renewal GESD</t>
  </si>
  <si>
    <t>WESAVFLOE11</t>
  </si>
  <si>
    <t>Acronis Cyber Protect Standard Server Subscription License, 1 Year GESD</t>
  </si>
  <si>
    <t>SSSAEBLOG11</t>
  </si>
  <si>
    <t>Acronis Cyber Protect Standard Server Subscription License, 3 Year GESD</t>
  </si>
  <si>
    <t>SSSAEILOG11</t>
  </si>
  <si>
    <t>Acronis Cyber Protect Standard Server Subscription License, 5 Year GESD</t>
  </si>
  <si>
    <t>SSSAEKLOG11</t>
  </si>
  <si>
    <t>Acronis Cyber Protect Standard Server Subscription License, 1 Year - Renewal GESD</t>
  </si>
  <si>
    <t>SSSAHBLOG11</t>
  </si>
  <si>
    <t>Acronis Cyber Protect Standard Server Subscription License, 3 Year - Renewal GESD</t>
  </si>
  <si>
    <t>SSSAHILOG11</t>
  </si>
  <si>
    <t>Acronis Cyber Protect Standard Server Subscription License, 5 Year - Renewal GESD</t>
  </si>
  <si>
    <t>SSSAHKLOG11</t>
  </si>
  <si>
    <t>Acronis Cyber Protect Standard Server Subscription License, 1 Day - Co-term Renewal GESD</t>
  </si>
  <si>
    <t>SSSAVFLOE11</t>
  </si>
  <si>
    <t>Acronis Cyber Protect Standard Virtual Host Subscription License, 1 Year GESD</t>
  </si>
  <si>
    <t>VHSAEBLOG11</t>
  </si>
  <si>
    <t>Acronis Cyber Protect Standard Virtual Host Subscription License, 3 Year GESD</t>
  </si>
  <si>
    <t>VHSAEILOG11</t>
  </si>
  <si>
    <t>Acronis Cyber Protect Standard Virtual Host Subscription License, 5 Year GESD</t>
  </si>
  <si>
    <t>VHSAEKLOG11</t>
  </si>
  <si>
    <t>Acronis Cyber Protect Standard Virtual Host Subscription License, 1 Year - Renewal GESD</t>
  </si>
  <si>
    <t>VHSAHBLOG11</t>
  </si>
  <si>
    <t>Acronis Cyber Protect Standard Virtual Host Subscription License, 3 Year - Renewal GESD</t>
  </si>
  <si>
    <t>VHSAHILOG11</t>
  </si>
  <si>
    <t>Acronis Cyber Protect Standard Virtual Host Subscription License, 5 Year - Renewal GESD</t>
  </si>
  <si>
    <t>VHSAHKLOG11</t>
  </si>
  <si>
    <t>Acronis Cyber Protect Standard Virtual Host Subscription License, 1 Day - Co-term Renewal GESD</t>
  </si>
  <si>
    <t>VHSAVFLOE11</t>
  </si>
  <si>
    <t>Acronis Cyber Protect Standard Public Cloud VM Subscription License (3 VMs pack), 1 Year GESD</t>
  </si>
  <si>
    <t>VPSAEBLOE11</t>
  </si>
  <si>
    <t>Acronis Cyber Protect Standard Public Cloud VM Subscription License (3 VMs pack), 3 Year GESD</t>
  </si>
  <si>
    <t>VPSAEILOE11</t>
  </si>
  <si>
    <t>Acronis Cyber Protect Standard Public Cloud VM Subscription License (3 VMs pack), 5 Year GESD</t>
  </si>
  <si>
    <t>VPSAEKLOE11</t>
  </si>
  <si>
    <t>Acronis Cyber Protect Standard Public Cloud VM Subscription License (3 VMs pack), 1 Year - Renewal GESD</t>
  </si>
  <si>
    <t>VPSAHBLOE11</t>
  </si>
  <si>
    <t>Acronis Cyber Protect Standard Public Cloud VM Subscription License (3 VMs pack), 3 Year - Renewal GESD</t>
  </si>
  <si>
    <t>VPSAHILOE11</t>
  </si>
  <si>
    <t>Acronis Cyber Protect Standard Public Cloud VM Subscription License (3 VMs pack), 5 Year - Renewal GESD</t>
  </si>
  <si>
    <t>VPSAHKLOE11</t>
  </si>
  <si>
    <t>Acronis Cyber Protect Standard Public Cloud VM Subscription License (3 VMs pack), 1 Day - Co-term Renewal GESD</t>
  </si>
  <si>
    <t>VPSAVFLOE11</t>
  </si>
  <si>
    <t>Acronis Cyber Protect - Backup Advanced Workstation Subscription License, 1 Year GESD</t>
  </si>
  <si>
    <t>PCAAEBLOG11</t>
  </si>
  <si>
    <t>Acronis Cyber Protect - Backup Advanced Workstation Subscription License, 3 Year GESD</t>
  </si>
  <si>
    <t>PCAAEILOG11</t>
  </si>
  <si>
    <t>Acronis Cyber Protect - Backup Advanced Workstation Subscription License, 5 Year GESD</t>
  </si>
  <si>
    <t>PCAAEKLOG11</t>
  </si>
  <si>
    <t>Acronis Cyber Protect - Backup Advanced Workstation Subscription License, 1 Year - Renewal GESD</t>
  </si>
  <si>
    <t>PCAAHBLOG11</t>
  </si>
  <si>
    <t>Acronis Cyber Protect - Backup Advanced Workstation Subscription License, 3 Year - Renewal GESD</t>
  </si>
  <si>
    <t>PCAAHILOG11</t>
  </si>
  <si>
    <t>Acronis Cyber Protect - Backup Advanced Workstation Subscription License, 5 Year - Renewal GESD</t>
  </si>
  <si>
    <t>PCAAHKLOG11</t>
  </si>
  <si>
    <t>Acronis Cyber Protect - Backup Advanced Workstation Subscription License, 1 Day - Co-term Renewal GESD</t>
  </si>
  <si>
    <t>PCAAVFLOE11</t>
  </si>
  <si>
    <t>Acronis Cyber Protect - Backup Advanced Workstation License – 1 Year Renewal Acronis Premium Customer Support GESD</t>
  </si>
  <si>
    <t>PCAXRPZZG11</t>
  </si>
  <si>
    <t>Acronis Cyber Protect - Backup Advanced Workstation License – Co-term Renewal Acronis Premium Customer Support GESD</t>
  </si>
  <si>
    <t>PCAXCPZZG11</t>
  </si>
  <si>
    <t>Acronis Cyber Protect - Backup Advanced Server Subscription License, 1 Year GESD</t>
  </si>
  <si>
    <t>A1WAEBLOG11</t>
  </si>
  <si>
    <t>Acronis Cyber Protect - Backup Advanced Server Subscription License, 3 Year GESD</t>
  </si>
  <si>
    <t>A1WAEILOG11</t>
  </si>
  <si>
    <t>Acronis Cyber Protect - Backup Advanced Server Subscription License, 5 Year GESD</t>
  </si>
  <si>
    <t>A1WAEKLOG11</t>
  </si>
  <si>
    <t>Acronis Cyber Protect - Backup Advanced Server Subscription License, 1 Year - Renewal GESD</t>
  </si>
  <si>
    <t>A1WAHBLOG11</t>
  </si>
  <si>
    <t>Acronis Cyber Protect - Backup Advanced Server Subscription License, 3 Year - Renewal GESD</t>
  </si>
  <si>
    <t>A1WAHILOG11</t>
  </si>
  <si>
    <t>Acronis Cyber Protect - Backup Advanced Server Subscription License, 5 Year - Renewal GESD</t>
  </si>
  <si>
    <t>A1WAHKLOG11</t>
  </si>
  <si>
    <t>Acronis Cyber Protect - Backup Advanced Server Subscription License, 1 Day - Co-term Renewal GESD</t>
  </si>
  <si>
    <t>A1WAVFLOE11</t>
  </si>
  <si>
    <t>Acronis Cyber Protect - Backup Advanced Server License – 1 Year Renewal Acronis Premium Customer Support GESD</t>
  </si>
  <si>
    <t>A1WXRPZZG11</t>
  </si>
  <si>
    <t>Acronis Cyber Protect - Backup Advanced Server License– Co-term Renewal Acronis Premium Customer Support GESD</t>
  </si>
  <si>
    <t>A1WXCPZZG11</t>
  </si>
  <si>
    <t>Acronis Cyber Protect - Backup Advanced Virtual Host Subscription License, 1 Year GESD</t>
  </si>
  <si>
    <t>V2HAEBLOG11</t>
  </si>
  <si>
    <t>Acronis Cyber Protect - Backup Advanced Virtual Host Subscription License, 3 Year GESD</t>
  </si>
  <si>
    <t>V2HAEILOG11</t>
  </si>
  <si>
    <t>Acronis Cyber Protect - Backup Advanced Virtual Host Subscription License, 5 Year GESD</t>
  </si>
  <si>
    <t>V2HAEKLOG11</t>
  </si>
  <si>
    <t>Acronis Cyber Protect - Backup Advanced Virtual Host Subscription License, 1 Year - Renewal GESD</t>
  </si>
  <si>
    <t>V2HAHBLOG11</t>
  </si>
  <si>
    <t>Acronis Cyber Protect - Backup Advanced Virtual Host Subscription License, 3 Year - Renewal GESD</t>
  </si>
  <si>
    <t>V2HAHILOG11</t>
  </si>
  <si>
    <t>Acronis Cyber Protect - Backup Advanced Virtual Host Subscription License, 5 Year - Renewal GESD</t>
  </si>
  <si>
    <t>V2HAHKLOG11</t>
  </si>
  <si>
    <t>Acronis Cyber Protect - Backup Advanced Virtual Host Subscription License, 1 Day - Co-term Renewal GESD</t>
  </si>
  <si>
    <t>V2HAVFLOE11</t>
  </si>
  <si>
    <t>Acronis Cyber Protect - Backup Advanced Virtual Host License – 1 Year Renewal Acronis Premium Customer Support GESD</t>
  </si>
  <si>
    <t>V2HXRPZZG11</t>
  </si>
  <si>
    <t>Acronis Cyber Protect - Backup Advanced Virtual Host License – Co-term Renewal Acronis Premium Customer Support GESD</t>
  </si>
  <si>
    <t>V2HXCPZZG11</t>
  </si>
  <si>
    <t>Acronis Cyber Protect - Backup Advanced Universal License – 1 Year Renewal Acronis Premium Customer Support GESD</t>
  </si>
  <si>
    <t>A1MXRPZZG11</t>
  </si>
  <si>
    <t>Acronis Cyber Protect - Backup Advanced Universal License – Co-term Renewal Acronis Premium Customer Support GESD</t>
  </si>
  <si>
    <t>A1MXCPZZG11</t>
  </si>
  <si>
    <t>Acronis Cyber Protect - Backup Advanced Public Cloud VM Subscription License (3 VMs pack), 1 Year GESD</t>
  </si>
  <si>
    <t>VPBAEBLOE11</t>
  </si>
  <si>
    <t>Acronis Cyber Protect - Backup Advanced Public Cloud VM Subscription License (3 VMs pack), 3 Year GESD</t>
  </si>
  <si>
    <t>VPBAEILOE11</t>
  </si>
  <si>
    <t>Acronis Cyber Protect - Backup Advanced Public Cloud VM Subscription License (3 VMs pack), 5 Year GESD</t>
  </si>
  <si>
    <t>VPBAEKLOE11</t>
  </si>
  <si>
    <t>Acronis Cyber Protect - Backup Advanced Public Cloud VM Subscription License (3 VMs pack), 1 Year - Renewal GESD</t>
  </si>
  <si>
    <t>VPBAHBLOE11</t>
  </si>
  <si>
    <t>Acronis Cyber Protect - Backup Advanced Public Cloud VM Subscription License (3 VMs pack), 3 Year - Renewal GESD</t>
  </si>
  <si>
    <t>VPBAHILOE11</t>
  </si>
  <si>
    <t>Acronis Cyber Protect - Backup Advanced Public Cloud VM Subscription License (3 VMs pack), 5 Year - Renewal GESD</t>
  </si>
  <si>
    <t>VPBAHKLOE11</t>
  </si>
  <si>
    <t>Acronis Cyber Protect - Backup Advanced Public Cloud VM Subscription License (3 VMs pack), 1 Day - Co-term Renewal GESD</t>
  </si>
  <si>
    <t>VPBAVFLOE11</t>
  </si>
  <si>
    <t>Acronis Cyber Protect - Backup Advanced Microsoft 365 Subscription License 5 Seats (incl. unlimited Acronis Hosted Cloud storage), 1 Year GESD</t>
  </si>
  <si>
    <t>OF6DEBLOE11</t>
  </si>
  <si>
    <t>Acronis Cyber Protect - Backup Advanced Microsoft 365 Subscription License 5 Seats (incl. unlimited Acronis Hosted Cloud storage), 3 Year GESD</t>
  </si>
  <si>
    <t>OF6DEILOE11</t>
  </si>
  <si>
    <t>Acronis Cyber Protect - Backup Advanced Microsoft 365 Subscription License 5 Seats (incl. unlimited Acronis Hosted Cloud storage), 5 Year GESD</t>
  </si>
  <si>
    <t>OF6DEKLOE11</t>
  </si>
  <si>
    <t>Acronis Cyber Protect - Backup Advanced Microsoft 365 Subscription License 25 Seats (incl. unlimited Acronis Hosted Cloud storage), 1 Year GESD</t>
  </si>
  <si>
    <t>OF5DEBLOE11</t>
  </si>
  <si>
    <t>Acronis Cyber Protect - Backup Advanced Microsoft 365 Subscription License 25 Seats (incl. unlimited Acronis Hosted Cloud storage), 3 Year GESD</t>
  </si>
  <si>
    <t>OF5DEILOE11</t>
  </si>
  <si>
    <t>Acronis Cyber Protect - Backup Advanced Microsoft 365 Subscription License 25 Seats (incl. unlimited Acronis Hosted Cloud storage), 5 Year GESD</t>
  </si>
  <si>
    <t>OF5DEKLOE11</t>
  </si>
  <si>
    <t>Acronis Cyber Protect - Backup Advanced Microsoft 365 Subscription License 100 Seats (incl. unlimited Acronis Hosted Cloud storage), 1 Year GESD</t>
  </si>
  <si>
    <t>OF4DEBLOE11</t>
  </si>
  <si>
    <t>Acronis Cyber Protect - Backup Advanced Microsoft 365 Subscription License 100 Seats (incl. unlimited Acronis Hosted Cloud storage), 3 Year GESD</t>
  </si>
  <si>
    <t>OF4DEILOE11</t>
  </si>
  <si>
    <t>Acronis Cyber Protect - Backup Advanced Microsoft 365 Subscription License 100 Seats (incl. unlimited Acronis Hosted Cloud storage), 5 Year GESD</t>
  </si>
  <si>
    <t>OF4DEKLOE11</t>
  </si>
  <si>
    <t>Acronis Cyber Protect - Backup Advanced Microsoft 365 Subscription License 5 Seats (incl. unlimited Acronis Hosted Cloud storage), 1 Year - Renewal GESD</t>
  </si>
  <si>
    <t>OF6DHBLOE11</t>
  </si>
  <si>
    <t>Acronis Cyber Protect - Backup Advanced Microsoft 365 Subscription License 5 Seats (incl. unlimited Acronis Hosted Cloud storage), 3 Year - Renewal GESD</t>
  </si>
  <si>
    <t>OF6DHILOE11</t>
  </si>
  <si>
    <t>Acronis Cyber Protect - Backup Advanced Microsoft 365 Subscription License 5 Seats (incl. unlimited Acronis Hosted Cloud storage), 5 Year - Renewal GESD</t>
  </si>
  <si>
    <t>OF6DHKLOE11</t>
  </si>
  <si>
    <t>Acronis Cyber Protect - Backup Advanced Microsoft 365 Subscription License 25 Seats (incl. unlimited Acronis Hosted Cloud storage), 1 Year - Renewal GESD</t>
  </si>
  <si>
    <t>OF5DHBLOE11</t>
  </si>
  <si>
    <t>Acronis Cyber Protect - Backup Advanced Microsoft 365 Subscription License 25 Seats (incl. unlimited Acronis Hosted Cloud storage), 3 Year - Renewal GESD</t>
  </si>
  <si>
    <t>OF5DHILOE11</t>
  </si>
  <si>
    <t>Acronis Cyber Protect - Backup Advanced Microsoft 365 Subscription License 25 Seats (incl. unlimited Acronis Hosted Cloud storage), 5 Year - Renewal GESD</t>
  </si>
  <si>
    <t>OF5DHKLOE11</t>
  </si>
  <si>
    <t>Acronis Cyber Protect - Backup Advanced Microsoft 365 Subscription License 100 Seats (incl. unlimited Acronis Hosted Cloud storage), 1 Year - Renewal GESD</t>
  </si>
  <si>
    <t>OF4DHBLOE11</t>
  </si>
  <si>
    <t>Acronis Cyber Protect - Backup Advanced Microsoft 365 Subscription License 100 Seats (incl. unlimited Acronis Hosted Cloud storage), 3 Year - Renewal GESD</t>
  </si>
  <si>
    <t>OF4DHILOE11</t>
  </si>
  <si>
    <t>Acronis Cyber Protect - Backup Advanced Microsoft 365 Subscription License 100 Seats (incl. unlimited Acronis Hosted Cloud storage), 5 Year - Renewal GESD</t>
  </si>
  <si>
    <t>OF4DHKLOE11</t>
  </si>
  <si>
    <t>Acronis Cyber Protect - Backup Advanced Microsoft 365 Subscription License 5 Seats (incl. unlimited Acronis Hosted Cloud storage), 1 Day - Co-term Renewal GESD</t>
  </si>
  <si>
    <t>OF6DVFLOE11</t>
  </si>
  <si>
    <t>Acronis Cyber Protect - Backup Advanced Microsoft 365 Subscription License 25 Seats (incl. unlimited Acronis Hosted Cloud storage), 1 Day - Co-term Renewal GESD</t>
  </si>
  <si>
    <t>OF5DVFLOE11</t>
  </si>
  <si>
    <t>Acronis Cyber Protect - Backup Advanced Microsoft 365 Subscription License 100 Seats (incl. unlimited Acronis Hosted Cloud storage), 1 Day - Co-term Renewal GESD</t>
  </si>
  <si>
    <t>OF4DVFLOE11</t>
  </si>
  <si>
    <t>Acronis Cyber Protect - Backup Advanced Google Workspace Subscription License 5 Seats (incl. unlimited Acronis Hosted Cloud storage), 1 Year GESD</t>
  </si>
  <si>
    <t>SGDDEBLOE11</t>
  </si>
  <si>
    <t>Acronis Cyber Protect - Backup Advanced Google Workspace Subscription License 5 Seats (incl. unlimited Acronis Hosted Cloud storage), 3 Year GESD</t>
  </si>
  <si>
    <t>SGDDEILOE11</t>
  </si>
  <si>
    <t>Acronis Cyber Protect - Backup Advanced Google Workspace Subscription License 5 Seats (incl. unlimited Acronis Hosted Cloud storage), 5 Year GESD</t>
  </si>
  <si>
    <t>SGDDEKLOE11</t>
  </si>
  <si>
    <t>Acronis Cyber Protect - Backup Advanced Google Workspace Subscription License 25 Seats (incl. unlimited Acronis Hosted Cloud storage), 1 Year GESD</t>
  </si>
  <si>
    <t>SGCDEBLOE11</t>
  </si>
  <si>
    <t>Acronis Cyber Protect - Backup Advanced Google Workspace Subscription License 25 Seats (incl. unlimited Acronis Hosted Cloud storage), 3 Year GESD</t>
  </si>
  <si>
    <t>SGCDEILOE11</t>
  </si>
  <si>
    <t>Acronis Cyber Protect - Backup Advanced Google Workspace Subscription License 25 Seats (incl. unlimited Acronis Hosted Cloud storage), 5 Year GESD</t>
  </si>
  <si>
    <t>SGCDEKLOE11</t>
  </si>
  <si>
    <t>Acronis Cyber Protect - Backup Advanced Google Workspace Subscription License 100 Seats (incl. unlimited Acronis Hosted Cloud storage), 1 Year GESD</t>
  </si>
  <si>
    <t>SGBDEBLOE11</t>
  </si>
  <si>
    <t>Acronis Cyber Protect - Backup Advanced Google Workspace Subscription License 100 Seats (incl. unlimited Acronis Hosted Cloud storage), 3 Year GESD</t>
  </si>
  <si>
    <t>SGBDEILOE11</t>
  </si>
  <si>
    <t>Acronis Cyber Protect - Backup Advanced Google Workspace Subscription License 100 Seats (incl. unlimited Acronis Hosted Cloud storage), 5 Year GESD</t>
  </si>
  <si>
    <t>SGBDEKLOE11</t>
  </si>
  <si>
    <t>Acronis Cyber Protect - Backup Advanced Google Workspace Subscription License 5 Seats (incl. unlimited Acronis Hosted Cloud storage), 1 Year - Renewal GESD</t>
  </si>
  <si>
    <t>SGDDHBLOE11</t>
  </si>
  <si>
    <t>Acronis Cyber Protect - Backup Advanced Google Workspace Subscription License 5 Seats (incl. unlimited Acronis Hosted Cloud storage), 3 Year - Renewal GESD</t>
  </si>
  <si>
    <t>SGDDHILOE11</t>
  </si>
  <si>
    <t>Acronis Cyber Protect - Backup Advanced Google Workspace Subscription License 5 Seats (incl. unlimited Acronis Hosted Cloud storage), 5 Year - Renewal GESD</t>
  </si>
  <si>
    <t>SGDDHKLOE11</t>
  </si>
  <si>
    <t>Acronis Cyber Protect - Backup Advanced Google Workspace Subscription License 25 Seats (incl. unlimited Acronis Hosted Cloud storage), 1 Year - Renewal GESD</t>
  </si>
  <si>
    <t>SGCDHBLOE11</t>
  </si>
  <si>
    <t>Acronis Cyber Protect - Backup Advanced Google Workspace Subscription License 25 Seats (incl. unlimited Acronis Hosted Cloud storage), 3 Year - Renewal GESD</t>
  </si>
  <si>
    <t>SGCDHILOE11</t>
  </si>
  <si>
    <t>Acronis Cyber Protect - Backup Advanced Google Workspace Subscription License 25 Seats (incl. unlimited Acronis Hosted Cloud storage), 5 Year - Renewal GESD</t>
  </si>
  <si>
    <t>SGCDHKLOE11</t>
  </si>
  <si>
    <t>Acronis Cyber Protect - Backup Advanced Google Workspace Subscription License 100 Seats (incl. unlimited Acronis Hosted Cloud storage), 1 Year - Renewal GESD</t>
  </si>
  <si>
    <t>SGBDHBLOE11</t>
  </si>
  <si>
    <t>Acronis Cyber Protect - Backup Advanced Google Workspace Subscription License 100 Seats (incl. unlimited Acronis Hosted Cloud storage), 3 Year - Renewal GESD</t>
  </si>
  <si>
    <t>SGBDHILOE11</t>
  </si>
  <si>
    <t>Acronis Cyber Protect - Backup Advanced Google Workspace Subscription License 100 Seats (incl. unlimited Acronis Hosted Cloud storage), 5 Year - Renewal GESD</t>
  </si>
  <si>
    <t>SGBDHKLOE11</t>
  </si>
  <si>
    <t>Acronis Cyber Protect - Backup Advanced Google Workspace Subscription License 5 Seats (incl. unlimited Acronis Hosted Cloud storage), 1 Day - Co-term Renewal GESD</t>
  </si>
  <si>
    <t>SGDDVFLOE11</t>
  </si>
  <si>
    <t>Acronis Cyber Protect - Backup Advanced Google Workspace Subscription License 25 Seats (incl. unlimited Acronis Hosted Cloud storage), 1 Day - Co-term Renewal GESD</t>
  </si>
  <si>
    <t>SGCDVFLOE11</t>
  </si>
  <si>
    <t>Acronis Cyber Protect - Backup Advanced Google Workspace Subscription License 100 Seats (incl. unlimited Acronis Hosted Cloud storage), 1 Day - Co-term Renewal GESD</t>
  </si>
  <si>
    <t>SGBDVFLOE11</t>
  </si>
  <si>
    <t>Acronis Cyber Protect - Backup Standard Workstation Subscription License, 1 Year - Renewal GESD</t>
  </si>
  <si>
    <t>PCWBHBLOG11</t>
  </si>
  <si>
    <t>Acronis Cyber Protect - Backup Standard Workstation Subscription License, 3 Year - Renewal GESD</t>
  </si>
  <si>
    <t>PCWBHILOG11</t>
  </si>
  <si>
    <t>Acronis Cyber Protect - Backup Standard Workstation Subscription License, 5 Year - Renewal GESD</t>
  </si>
  <si>
    <t>PCWBHKLOG11</t>
  </si>
  <si>
    <t>Acronis Cyber Protect - Backup Standard Workstation License – 1 Year Renewal Acronis Premium Customer Support GESD</t>
  </si>
  <si>
    <t>PCWXRPZZG11</t>
  </si>
  <si>
    <t>Acronis Cyber Protect - Backup Standard Workstation License – Co-term Renewal Acronis Premium Customer Support GESD</t>
  </si>
  <si>
    <t>PCWXCPZZG11</t>
  </si>
  <si>
    <t>Acronis Cyber Protect - Backup Standard Windows Server Essentials Subscription License, 1 Year - Renewal GESD</t>
  </si>
  <si>
    <t>G1EBHBLOG11</t>
  </si>
  <si>
    <t>Acronis Cyber Protect - Backup Standard Windows Server Essentials Subscription License, 3 Year - Renewal GESD</t>
  </si>
  <si>
    <t>G1EBHILOG11</t>
  </si>
  <si>
    <t>Acronis Cyber Protect - Backup Standard Windows Server Essentials Subscription License, 5 Year - Renewal GESD</t>
  </si>
  <si>
    <t>G1EBHKLOG11</t>
  </si>
  <si>
    <t>Acronis Cyber Protect - Backup Standard Windows Server Essentials License – 1 Year Renewal Acronis Premium Customer Support GESD</t>
  </si>
  <si>
    <t>G1EXRPZZG11</t>
  </si>
  <si>
    <t>Acronis Cyber Protect - Backup Standard Windows Server Essentials License – Co-term Renewal Acronis Premium Customer Support GESD</t>
  </si>
  <si>
    <t>G1EXCPZZG11</t>
  </si>
  <si>
    <t>Acronis Cyber Protect - Backup Standard Server Subscription License, 1 Year - Renewal GESD</t>
  </si>
  <si>
    <t>B1WBHBLOG11</t>
  </si>
  <si>
    <t>Acronis Cyber Protect - Backup Standard Server Subscription License, 3 Year - Renewal GESD</t>
  </si>
  <si>
    <t>B1WBHILOG11</t>
  </si>
  <si>
    <t>Acronis Cyber Protect - Backup Standard Server Subscription License, 5 Year - Renewal GESD</t>
  </si>
  <si>
    <t>B1WBHKLOG11</t>
  </si>
  <si>
    <t>Acronis Cyber Protect - Backup Standard Server License – 1 Year Renewal Acronis Premium Customer Support GESD</t>
  </si>
  <si>
    <t>B1WXRPZZG11</t>
  </si>
  <si>
    <t>Acronis Cyber Protect - Backup Standard Server License – Co-term Renewal Acronis Premium Customer Support GESD</t>
  </si>
  <si>
    <t>B1WXCPZZG11</t>
  </si>
  <si>
    <t>Acronis Cyber Protect - Backup Standard Virtual Host Subscription License, 1 Year - Renewal GESD</t>
  </si>
  <si>
    <t>V2PBHBLOG11</t>
  </si>
  <si>
    <t>Acronis Cyber Protect - Backup Standard Virtual Host Subscription License, 3 Year - Renewal GESD</t>
  </si>
  <si>
    <t>V2PBHILOG11</t>
  </si>
  <si>
    <t>Acronis Cyber Protect - Backup Standard Virtual Host Subscription License, 5 Year - Renewal GESD</t>
  </si>
  <si>
    <t>V2PBHKLOG11</t>
  </si>
  <si>
    <t>Acronis Cyber Protect - Backup Standard Virtual Host License – 1 Year Renewal Acronis Premium Customer Support GESD</t>
  </si>
  <si>
    <t>V2PXRPZZG11</t>
  </si>
  <si>
    <t>Acronis Cyber Protect - Backup Standard Virtual Host License – Co-term Renewal Acronis Premium Customer Support GESD</t>
  </si>
  <si>
    <t>V2PXCPZZG11</t>
  </si>
  <si>
    <t>Acronis DeviceLock Core Subscription License, 5-49 Endpoints, 1 Year GESD</t>
  </si>
  <si>
    <t>DLBBEBLOE11</t>
  </si>
  <si>
    <t>Acronis DeviceLock Core Subscription License, 50-199 Endpoints, 1 Year GESD</t>
  </si>
  <si>
    <t>DLBBECLOE11</t>
  </si>
  <si>
    <t>Acronis DeviceLock Core Subscription License, 200-499 Endpoints, 1 Year GESD</t>
  </si>
  <si>
    <t>DLBBEDLOE11</t>
  </si>
  <si>
    <t>Acronis DeviceLock Core Subscription License, 500-999 Endpoints, 1 Year GESD</t>
  </si>
  <si>
    <t>DLBBEELOE11</t>
  </si>
  <si>
    <t>Acronis DeviceLock Core Subscription License, 1000-2499 Endpoints, 1 Year GESD</t>
  </si>
  <si>
    <t>DLBBEFLOE11</t>
  </si>
  <si>
    <t>Acronis DeviceLock Core Subscription License, 2500-4999 Endpoints, 1 Year GESD</t>
  </si>
  <si>
    <t>DLBBEGLOE11</t>
  </si>
  <si>
    <t>Acronis DeviceLock Core Subscription License, 5000-9999 Endpoints, 1 Year GESD</t>
  </si>
  <si>
    <t>DLBBEHLOE11</t>
  </si>
  <si>
    <t>Acronis DeviceLock Core Subscription License, 10000+ Endpoints, 1 Year GESD</t>
  </si>
  <si>
    <t>DLBBEILOE11</t>
  </si>
  <si>
    <t>Acronis DeviceLock Core Subscription License, 5-49 Endpoints, 1 Year - Renewal GESD</t>
  </si>
  <si>
    <t>DLBBHBLOE11</t>
  </si>
  <si>
    <t>Acronis DeviceLock Core Subscription License, 50-199 Endpoints, 1 Year - Renewal GESD</t>
  </si>
  <si>
    <t>DLBBHCLOE11</t>
  </si>
  <si>
    <t>Acronis DeviceLock Core Subscription License, 200-499 Endpoints, 1 Year - Renewal GESD</t>
  </si>
  <si>
    <t>DLBBHDLOE11</t>
  </si>
  <si>
    <t>Acronis DeviceLock Core Subscription License, 500-999 Endpoints, 1 Year - Renewal GESD</t>
  </si>
  <si>
    <t>DLBBHELOE11</t>
  </si>
  <si>
    <t>Acronis DeviceLock Core Subscription License, 1000-2499 Endpoints, 1 Year - Renewal GESD</t>
  </si>
  <si>
    <t>DLBBHFLOE11</t>
  </si>
  <si>
    <t>Acronis DeviceLock Core Subscription License, 2500-4999 Endpoints, 1 Year - Renewal GESD</t>
  </si>
  <si>
    <t>DLBBHGLOE11</t>
  </si>
  <si>
    <t>Acronis DeviceLock Core Subscription License, 5000-9999 Endpoints, 1 Year - Renewal GESD</t>
  </si>
  <si>
    <t>DLBBHHLOE11</t>
  </si>
  <si>
    <t>Acronis DeviceLock Core Subscription License, 10000+ Endpoints, 1 Year - Renewal GESD</t>
  </si>
  <si>
    <t>DLBBHILOE11</t>
  </si>
  <si>
    <t>Acronis DeviceLock Core Subscription Co-Term Renewal License GESD</t>
  </si>
  <si>
    <t>DLBBVFLOE11</t>
  </si>
  <si>
    <t>Acronis DeviceLock Core License - Renewal Acronis Maintenance and Support, 5-49 Endpoints GESD</t>
  </si>
  <si>
    <t>DLBAR1ENE11</t>
  </si>
  <si>
    <t>Acronis DeviceLock Core License - Renewal Acronis Maintenance and Support, 50-199 Endpoints GESD</t>
  </si>
  <si>
    <t>DLBAR2ENE11</t>
  </si>
  <si>
    <t>Acronis DeviceLock Core License - Renewal Acronis Maintenance and Support, 200-499 Endpoints GESD</t>
  </si>
  <si>
    <t>DLBAR3ENE11</t>
  </si>
  <si>
    <t>Acronis DeviceLock Core License - Renewal Acronis Maintenance and Support, 500-999 Endpoints GESD</t>
  </si>
  <si>
    <t>DLBAR4ENE11</t>
  </si>
  <si>
    <t>Acronis DeviceLock Core License - Renewal Acronis Maintenance and Support, 1000-2499 Endpoints GESD</t>
  </si>
  <si>
    <t>DLBAR5ENE11</t>
  </si>
  <si>
    <t>Acronis DeviceLock Core License - Renewal Acronis Maintenance and Support, 2500-4999 Endpoints GESD</t>
  </si>
  <si>
    <t>DLBAR6ENE11</t>
  </si>
  <si>
    <t>Acronis DeviceLock Core License - Renewal Acronis Maintenance and Support, 5000-9999 Endpoints GESD</t>
  </si>
  <si>
    <t>DLBAR7ENE11</t>
  </si>
  <si>
    <t>Acronis DeviceLock Core License - Renewal Acronis Maintenance and Support, 10000+ Endpoints GESD</t>
  </si>
  <si>
    <t>DLBAR8ENE11</t>
  </si>
  <si>
    <t>Acronis DeviceLock Core License - 2 Year Renewal Acronis Maintenance and Support, 5-49 Endpoints GESD</t>
  </si>
  <si>
    <t>DLBAS1ENE11</t>
  </si>
  <si>
    <t>Acronis DeviceLock Core License - 2 Year Renewal Acronis Maintenance and Support, 50-199 Endpoints GESD</t>
  </si>
  <si>
    <t>DLBAS2ENE11</t>
  </si>
  <si>
    <t>Acronis DeviceLock Core License - 2 Year Renewal Acronis Maintenance and Support, 200-499 Endpoints GESD</t>
  </si>
  <si>
    <t>DLBAS3ENE11</t>
  </si>
  <si>
    <t>Acronis DeviceLock Core License - 2 Year Renewal Acronis Maintenance and Support, 500-999 Endpoints GESD</t>
  </si>
  <si>
    <t>DLBAS4ENE11</t>
  </si>
  <si>
    <t>Acronis DeviceLock Core License - 2 Year Renewal Acronis Maintenance and Support, 1000-2499 Endpoints GESD</t>
  </si>
  <si>
    <t>DLBAS5ENE11</t>
  </si>
  <si>
    <t>Acronis DeviceLock Core License - 2 Year Renewal Acronis Maintenance and Support, 2500-4999 Endpoints GESD</t>
  </si>
  <si>
    <t>DLBAS6ENE11</t>
  </si>
  <si>
    <t>Acronis DeviceLock Core License - 2 Year Renewal Acronis Maintenance and Support, 5000-9999 Endpoints GESD</t>
  </si>
  <si>
    <t>DLBAS7ENE11</t>
  </si>
  <si>
    <t>Acronis DeviceLock Core License - 2 Year Renewal Acronis Maintenance and Support, 10000+ Endpoints GESD</t>
  </si>
  <si>
    <t>DLBAS8ENE11</t>
  </si>
  <si>
    <t>Acronis DeviceLock Core License - Co-term Renewal Acronis Maintenance and Support GESD</t>
  </si>
  <si>
    <t>DLBACPZZG11</t>
  </si>
  <si>
    <t>Acronis DeviceLock Core for Mac Subscription License, 5-49 Endpoints, 1 Year GESD</t>
  </si>
  <si>
    <t>DLIBEBLOE11</t>
  </si>
  <si>
    <t>Acronis DeviceLock Core for Mac Subscription License, 50-199 Endpoints, 1 Year GESD</t>
  </si>
  <si>
    <t>DLIBECLOE11</t>
  </si>
  <si>
    <t>Acronis DeviceLock Core for Mac Subscription License, 200-499 Endpoints, 1 Year GESD</t>
  </si>
  <si>
    <t>DLIBEDLOE11</t>
  </si>
  <si>
    <t>Acronis DeviceLock Core for Mac Subscription License, 500-999 Endpoints, 1 Year GESD</t>
  </si>
  <si>
    <t>DLIBEELOE11</t>
  </si>
  <si>
    <t>Acronis DeviceLock Core for Mac Subscription License, 1000-2499 Endpoints, 1 Year GESD</t>
  </si>
  <si>
    <t>DLIBEFLOE11</t>
  </si>
  <si>
    <t>Acronis DeviceLock Core for Mac Subscription License, 2500-4999 Endpoints, 1 Year GESD</t>
  </si>
  <si>
    <t>DLIBEGLOE11</t>
  </si>
  <si>
    <t>Acronis DeviceLock Core for Mac Subscription License, 5000-9999 Endpoints, 1 Year GESD</t>
  </si>
  <si>
    <t>DLIBEHLOE11</t>
  </si>
  <si>
    <t>Acronis DeviceLock Core for Mac Subscription License, 10000+ Endpoints, 1 Year GESD</t>
  </si>
  <si>
    <t>DLIBEILOE11</t>
  </si>
  <si>
    <t>Acronis DeviceLock Core for Mac Subscription License, 5-49 Endpoints, 1 Year - Renewal GESD</t>
  </si>
  <si>
    <t>DLIBHBLOE11</t>
  </si>
  <si>
    <t>Acronis DeviceLock Core for Mac Subscription License, 50-199 Endpoints, 1 Year - Renewal GESD</t>
  </si>
  <si>
    <t>DLIBHCLOE11</t>
  </si>
  <si>
    <t>Acronis DeviceLock Core for Mac Subscription License, 200-499 Endpoints, 1 Year - Renewal GESD</t>
  </si>
  <si>
    <t>DLIBHDLOE11</t>
  </si>
  <si>
    <t>Acronis DeviceLock Core for Mac Subscription License, 500-999 Endpoints, 1 Year - Renewal GESD</t>
  </si>
  <si>
    <t>DLIBHELOE11</t>
  </si>
  <si>
    <t>Acronis DeviceLock Core for Mac Subscription License, 1000-2499 Endpoints, 1 Year - Renewal GESD</t>
  </si>
  <si>
    <t>DLIBHFLOE11</t>
  </si>
  <si>
    <t>Acronis DeviceLock Core for Mac Subscription License, 2500-4999 Endpoints, 1 Year - Renewal GESD</t>
  </si>
  <si>
    <t>DLIBHGLOE11</t>
  </si>
  <si>
    <t>Acronis DeviceLock Core for Mac Subscription License, 5000-9999 Endpoints, 1 Year - Renewal GESD</t>
  </si>
  <si>
    <t>DLIBHHLOE11</t>
  </si>
  <si>
    <t>Acronis DeviceLock Core for Mac Subscription License, 10000+ Endpoints, 1 Year - Renewal GESD</t>
  </si>
  <si>
    <t>DLIBHILOE11</t>
  </si>
  <si>
    <t>Acronis DeviceLock Core for Mac Subscription Co-Term Renewal License GESD</t>
  </si>
  <si>
    <t>DLIBVFLOE11</t>
  </si>
  <si>
    <t>Acronis DeviceLock Core for Mac License - Renewal Acronis Maintenance and Support, 5-49 Endpoints GESD</t>
  </si>
  <si>
    <t>DLIAR1ENE11</t>
  </si>
  <si>
    <t>Acronis DeviceLock Core for Mac License - Renewal Acronis Maintenance and Support, 50-199 Endpoints GESD</t>
  </si>
  <si>
    <t>DLIAR2ENE11</t>
  </si>
  <si>
    <t>Acronis DeviceLock Core for Mac License - Renewal Acronis Maintenance and Support, 200-499 Endpoints GESD</t>
  </si>
  <si>
    <t>DLIAR3ENE11</t>
  </si>
  <si>
    <t>Acronis DeviceLock Core for Mac License - Renewal Acronis Maintenance and Support, 500-999 Endpoints GESD</t>
  </si>
  <si>
    <t>DLIAR4ENE11</t>
  </si>
  <si>
    <t>Acronis DeviceLock Core for Mac License - Renewal Acronis Maintenance and Support, 1000-2499 Endpoints GESD</t>
  </si>
  <si>
    <t>DLIAR5ENE11</t>
  </si>
  <si>
    <t>Acronis DeviceLock Core for Mac License - Renewal Acronis Maintenance and Support, 2500-4999 Endpoints GESD</t>
  </si>
  <si>
    <t>DLIAR6ENE11</t>
  </si>
  <si>
    <t>Acronis DeviceLock Core for Mac License - Renewal Acronis Maintenance and Support, 5000-9999 Endpoints GESD</t>
  </si>
  <si>
    <t>DLIAR7ENE11</t>
  </si>
  <si>
    <t>Acronis DeviceLock Core for Mac License - Renewal Acronis Maintenance and Support, 10000+ Endpoints GESD</t>
  </si>
  <si>
    <t>DLIAR8ENE11</t>
  </si>
  <si>
    <t>Acronis DeviceLock Core for Mac License - 2 Year Renewal Acronis Maintenance and Support, 5-49 Endpoints GESD</t>
  </si>
  <si>
    <t>DLIAS1ENE11</t>
  </si>
  <si>
    <t>Acronis DeviceLock Core for Mac License - 2 Year Renewal Acronis Maintenance and Support, 50-199 Endpoints GESD</t>
  </si>
  <si>
    <t>DLIAS2ENE11</t>
  </si>
  <si>
    <t>Acronis DeviceLock Core for Mac License - 2 Year Renewal Acronis Maintenance and Support, 200-499 Endpoints GESD</t>
  </si>
  <si>
    <t>DLIAS3ENE11</t>
  </si>
  <si>
    <t>Acronis DeviceLock Core for Mac License - 2 Year Renewal Acronis Maintenance and Support, 500-999 Endpoints GESD</t>
  </si>
  <si>
    <t>DLIAS4ENE11</t>
  </si>
  <si>
    <t>Acronis DeviceLock Core for Mac License - 2 Year Renewal Acronis Maintenance and Support, 1000-2499 Endpoints GESD</t>
  </si>
  <si>
    <t>DLIAS5ENE11</t>
  </si>
  <si>
    <t>Acronis DeviceLock Core for Mac License - 2 Year Renewal Acronis Maintenance and Support, 2500-4999 Endpoints GESD</t>
  </si>
  <si>
    <t>DLIAS6ENE11</t>
  </si>
  <si>
    <t>Acronis DeviceLock Core for Mac License - 2 Year Renewal Acronis Maintenance and Support, 5000-9999 Endpoints GESD</t>
  </si>
  <si>
    <t>DLIAS7ENE11</t>
  </si>
  <si>
    <t>Acronis DeviceLock Core for Mac License - 2 Year Renewal Acronis Maintenance and Support, 10000+ Endpoints GESD</t>
  </si>
  <si>
    <t>DLIAS8ENE11</t>
  </si>
  <si>
    <t>Acronis DeviceLock Core for Mac License - Co-term Renewal Acronis Maintenance and Support GESD</t>
  </si>
  <si>
    <t>DLIACPZZG11</t>
  </si>
  <si>
    <t>Acronis DeviceLock Enterprise Server DB Access add-on Subscription License, 5-49 Endpoints, 1 Year GESD</t>
  </si>
  <si>
    <t>DLGBEBLOE11</t>
  </si>
  <si>
    <t>Acronis DeviceLock Enterprise Server DB Access add-on Subscription License, 50-199 Endpoints, 1 Year GESD</t>
  </si>
  <si>
    <t>DLGBECLOE11</t>
  </si>
  <si>
    <t>Acronis DeviceLock Enterprise Server DB Access add-on Subscription License, 200-499 Endpoints, 1 Year GESD</t>
  </si>
  <si>
    <t>DLGBEDLOE11</t>
  </si>
  <si>
    <t>Acronis DeviceLock Enterprise Server DB Access add-on Subscription License, 500-999 Endpoints, 1 Year GESD</t>
  </si>
  <si>
    <t>DLGBEELOE11</t>
  </si>
  <si>
    <t>Acronis DeviceLock Enterprise Server DB Access add-on Subscription License, 1000-2499 Endpoints, 1 Year GESD</t>
  </si>
  <si>
    <t>DLGBEFLOE11</t>
  </si>
  <si>
    <t>Acronis DeviceLock Enterprise Server DB Access add-on Subscription License, 2500-4999 Endpoints, 1 Year GESD</t>
  </si>
  <si>
    <t>DLGBEGLOE11</t>
  </si>
  <si>
    <t>Acronis DeviceLock Enterprise Server DB Access add-on Subscription License, 5000-9999 Endpoints, 1 Year GESD</t>
  </si>
  <si>
    <t>DLGBEHLOE11</t>
  </si>
  <si>
    <t>Acronis DeviceLock Enterprise Server DB Access add-on Subscription License, 10000+ Endpoints, 1 Year GESD</t>
  </si>
  <si>
    <t>DLGBEILOE11</t>
  </si>
  <si>
    <t>Acronis DeviceLock Enterprise Server DB Access add-on Subscription License, 5-49 Endpoints, 1 Year - Renewal GESD</t>
  </si>
  <si>
    <t>DLGBHBLOE11</t>
  </si>
  <si>
    <t>Acronis DeviceLock Enterprise Server DB Access add-on Subscription License, 50-199 Endpoints, 1 Year - Renewal GESD</t>
  </si>
  <si>
    <t>DLGBHCLOE11</t>
  </si>
  <si>
    <t>Acronis DeviceLock Enterprise Server DB Access add-on Subscription License, 200-499 Endpoints, 1 Year - Renewal GESD</t>
  </si>
  <si>
    <t>DLGBHDLOE11</t>
  </si>
  <si>
    <t>Acronis DeviceLock Enterprise Server DB Access add-on Subscription License, 500-999 Endpoints, 1 Year - Renewal GESD</t>
  </si>
  <si>
    <t>DLGBHELOE11</t>
  </si>
  <si>
    <t>Acronis DeviceLock Enterprise Server DB Access add-on Subscription License, 1000-2499 Endpoints, 1 Year - Renewal GESD</t>
  </si>
  <si>
    <t>DLGBHFLOE11</t>
  </si>
  <si>
    <t>Acronis DeviceLock Enterprise Server DB Access add-on Subscription License, 2500-4999 Endpoints, 1 Year - Renewal GESD</t>
  </si>
  <si>
    <t>DLGBHGLOE11</t>
  </si>
  <si>
    <t>Acronis DeviceLock Enterprise Server DB Access add-on Subscription License, 5000-9999 Endpoints, 1 Year - Renewal GESD</t>
  </si>
  <si>
    <t>DLGBHHLOE11</t>
  </si>
  <si>
    <t>Acronis DeviceLock Enterprise Server DB Access add-on Subscription License, 10000+ Endpoints, 1 Year - Renewal GESD</t>
  </si>
  <si>
    <t>DLGBHILOE11</t>
  </si>
  <si>
    <t>Acronis DeviceLock Enterprise Server DB Access add-on Subscription Co-Term Renewal License GESD</t>
  </si>
  <si>
    <t>DLGBVFLOE11</t>
  </si>
  <si>
    <t>Acronis DeviceLock Enterprise Server DB Access add-on License - Renewal Acronis Maintenance and Support, 5-49 Endpoints GESD</t>
  </si>
  <si>
    <t>DLGAR1ENE11</t>
  </si>
  <si>
    <t>Acronis DeviceLock Enterprise Server DB Access add-on License - Renewal Acronis Maintenance and Support, 50-199 Endpoints GESD</t>
  </si>
  <si>
    <t>DLGAR2ENE11</t>
  </si>
  <si>
    <t>Acronis DeviceLock Enterprise Server DB Access add-on License - Renewal Acronis Maintenance and Support, 200-499 Endpoints GESD</t>
  </si>
  <si>
    <t>DLGAR3ENE11</t>
  </si>
  <si>
    <t>Acronis DeviceLock Enterprise Server DB Access add-on License - Renewal Acronis Maintenance and Support, 500-999 Endpoints GESD</t>
  </si>
  <si>
    <t>DLGAR4ENE11</t>
  </si>
  <si>
    <t>Acronis DeviceLock Enterprise Server DB Access add-on License - Renewal Acronis Maintenance and Support, 1000-2499 Endpoints GESD</t>
  </si>
  <si>
    <t>DLGAR5ENE11</t>
  </si>
  <si>
    <t>Acronis DeviceLock Enterprise Server DB Access add-on License - Renewal Acronis Maintenance and Support, 2500-4999 Endpoints GESD</t>
  </si>
  <si>
    <t>DLGAR6ENE11</t>
  </si>
  <si>
    <t>Acronis DeviceLock Enterprise Server DB Access add-on License - Renewal Acronis Maintenance and Support, 5000-9999 Endpoints GESD</t>
  </si>
  <si>
    <t>DLGAR7ENE11</t>
  </si>
  <si>
    <t>Acronis DeviceLock Enterprise Server DB Access add-on License - Renewal Acronis Maintenance and Support, 10000+ Endpoints GESD</t>
  </si>
  <si>
    <t>DLGAR8ENE11</t>
  </si>
  <si>
    <t>Acronis DeviceLock Enterprise Server DB Access add-on License - 2 Year Renewal Acronis Maintenance and Support, 5-49 Endpoints GESD</t>
  </si>
  <si>
    <t>DLGAS1ENE11</t>
  </si>
  <si>
    <t>Acronis DeviceLock Enterprise Server DB Access add-on License - 2 Year Renewal Acronis Maintenance and Support, 50-199 Endpoints GESD</t>
  </si>
  <si>
    <t>DLGAS2ENE11</t>
  </si>
  <si>
    <t>Acronis DeviceLock Enterprise Server DB Access add-on License - 2 Year Renewal Acronis Maintenance and Support, 200-499 Endpoints GESD</t>
  </si>
  <si>
    <t>DLGAS3ENE11</t>
  </si>
  <si>
    <t>Acronis DeviceLock Enterprise Server DB Access add-on License - 2 Year Renewal Acronis Maintenance and Support, 500-999 Endpoints GESD</t>
  </si>
  <si>
    <t>DLGAS4ENE11</t>
  </si>
  <si>
    <t>Acronis DeviceLock Enterprise Server DB Access add-on License - 2 Year Renewal Acronis Maintenance and Support, 1000-2499 Endpoints GESD</t>
  </si>
  <si>
    <t>DLGAS5ENE11</t>
  </si>
  <si>
    <t>Acronis DeviceLock Enterprise Server DB Access add-on License - 2 Year Renewal Acronis Maintenance and Support, 2500-4999 Endpoints GESD</t>
  </si>
  <si>
    <t>DLGAS6ENE11</t>
  </si>
  <si>
    <t>Acronis DeviceLock Enterprise Server DB Access add-on License - 2 Year Renewal Acronis Maintenance and Support, 5000-9999 Endpoints GESD</t>
  </si>
  <si>
    <t>DLGAS7ENE11</t>
  </si>
  <si>
    <t>Acronis DeviceLock Enterprise Server DB Access add-on License - 2 Year Renewal Acronis Maintenance and Support, 10000+ Endpoints GESD</t>
  </si>
  <si>
    <t>DLGAS8ENE11</t>
  </si>
  <si>
    <t>Acronis DeviceLock Enterprise Server DB Access add-on License - Co-term Renewal Acronis Maintenance and Support GESD</t>
  </si>
  <si>
    <t>DLGACPZZG11</t>
  </si>
  <si>
    <t>Acronis Cyber Files Subscription License 0 - 250 User, price per user; 250 maximum allowed End Users, 1 Year GESD</t>
  </si>
  <si>
    <t>AAEBEBENE11</t>
  </si>
  <si>
    <t>Acronis Cyber Files Subscription License 251 - 500 User, price per user; 500 maximum allowed End Users, 1 Year GESD</t>
  </si>
  <si>
    <t>AAEBECENE11</t>
  </si>
  <si>
    <t>Acronis Cyber Files Subscription License 501 - 1000 User, price per user; 1000 maximum allowed End Users, 1 Year GESD</t>
  </si>
  <si>
    <t>AAEBEDENE11</t>
  </si>
  <si>
    <t>Acronis Cyber Files Subscription License 1001 - 5000 User, price per user; 5000 maximum allowed End Users, 1 Year GESD</t>
  </si>
  <si>
    <t>AAEBEEENE11</t>
  </si>
  <si>
    <t>Acronis Cyber Files Subscription License 5001 - 10000 User, price per user; 10000 maximum allowed End Users, 1 Year GESD</t>
  </si>
  <si>
    <t>AAEBEFENE11</t>
  </si>
  <si>
    <t>Acronis Cyber Files Subscription License 10000+ User, price per user; maximum allowed End Users same as quantity purchased, 1 Year GESD</t>
  </si>
  <si>
    <t>AAEBEGENE11</t>
  </si>
  <si>
    <t>Acronis Cyber Files Subscription License 0 - 250 User, price per user; 250 maximum allowed End Users, 1 Year - Renewal GESD</t>
  </si>
  <si>
    <t>AAEBHDENE11</t>
  </si>
  <si>
    <t>Acronis Cyber Files Subscription License 251 - 500 User, price per user; 500 maximum allowed End Users, 1 Year - Renewal GESD</t>
  </si>
  <si>
    <t>AAEBHEENE11</t>
  </si>
  <si>
    <t>Acronis Cyber Files Subscription License 501 - 1000 User, price per user; 1000 maximum allowed End Users, 1 Year - Renewal GESD</t>
  </si>
  <si>
    <t>AAEBHFENE11</t>
  </si>
  <si>
    <t>Acronis Cyber Files Subscription License 1001 - 5000 User, price per user; 5000 maximum allowed End Users, 1 Year - Renewal GESD</t>
  </si>
  <si>
    <t>AAEBHGENE11</t>
  </si>
  <si>
    <t>Acronis Cyber Files Subscription License 5001 - 10000 User, price per user; 10000 maximum allowed End Users, 1 Year - Renewal GESD</t>
  </si>
  <si>
    <t>AAEBHIENE11</t>
  </si>
  <si>
    <t>Acronis Cyber Files Subscription License 10000+ User, price per user; maximum allowed End Users same as quantity purchased, 1 Year - Renewal GESD</t>
  </si>
  <si>
    <t>AALBHJENE11</t>
  </si>
  <si>
    <t>Acronis Cyber Files Subscription License 0 - 250 User, price per user; 250 maximum allowed End Users - Co-Term Renewal GESD</t>
  </si>
  <si>
    <t>AAEBVDENG11</t>
  </si>
  <si>
    <t>Acronis Cyber Files Subscription License 251 - 500 User, price per user; 500 maximum allowed End Users - Co-Term Renewal GESD</t>
  </si>
  <si>
    <t>AAEBVEENG11</t>
  </si>
  <si>
    <t>Acronis Cyber Files Subscription License 501 - 1000 User, price per user; 1000 maximum allowed End Users - Co-Term Renewal GESD</t>
  </si>
  <si>
    <t>AAEBVFENG11</t>
  </si>
  <si>
    <t>Acronis Cyber Files Subscription License 1001 - 5000 User, price per user; 5000 maximum allowed End Users - Co-Term Renewal GESD</t>
  </si>
  <si>
    <t>AAEBVGENG11</t>
  </si>
  <si>
    <t>Acronis Cyber Files Subscription License 5001 - 10000 User, price per user; 10000 maximum allowed End Users - Co-Term Renewal GESD</t>
  </si>
  <si>
    <t>AAEBVIENG11</t>
  </si>
  <si>
    <t>Acronis Cyber Files Subscription License 10000+ User, price per user; maximum allowed End Users same as quantity purchased - Co-Term Renewal GESD</t>
  </si>
  <si>
    <t>AALBVJENG11</t>
  </si>
  <si>
    <t>Acronis Cyber Files Single School Subscription License, 1 Year GESD</t>
  </si>
  <si>
    <t>AACBEBENS11</t>
  </si>
  <si>
    <t>Acronis Cyber Files Single School Subscription License, 1 Year GESD - Renewal</t>
  </si>
  <si>
    <t>AACBHDENS11</t>
  </si>
  <si>
    <t>Acronis Cyber Files 0 - 250 User - Co-Term Renewal - 250 maximum allowed End Users - Acronis Premium Customer Support GESD</t>
  </si>
  <si>
    <t>AALBW3ENE11</t>
  </si>
  <si>
    <t>Acronis Cyber Files 251 - 500 User - Co-Term Renewal - 500 maximum allowed End Users - Acronis Premium Customer Support GESD</t>
  </si>
  <si>
    <t>AALBW4ENE11</t>
  </si>
  <si>
    <t>Acronis Cyber Files 501 - 1000 User - Co-Term Renewal - 1000 maximum allowed End Users - Acronis Premium Customer Support GESD</t>
  </si>
  <si>
    <t>AALBW5ENE11</t>
  </si>
  <si>
    <t>Acronis Cyber Files 1001 - 5000 User - Co-Term Renewal - 5000 maximum allowed End Users - Acronis Premium Customer Support GESD</t>
  </si>
  <si>
    <t>AALBW6ENE11</t>
  </si>
  <si>
    <t>Acronis Cyber Files 5001 - 10000 User - Co-Term Renewal - 10000 maximum allowed End Users - Acronis Premium Customer Support GESD</t>
  </si>
  <si>
    <t>AALBW7ENE11</t>
  </si>
  <si>
    <t>Acronis Cyber Files 10000+ User - Co-Term Renewal - maximum allowed End Users is same as quantity purchased - Acronis Premium Customer Support GESD</t>
  </si>
  <si>
    <t>AALBW8ENE11</t>
  </si>
  <si>
    <t>Acronis Snap Deploy for Server Machine Subscription License, 1 Year GESD</t>
  </si>
  <si>
    <t>SSPFEBLOE11</t>
  </si>
  <si>
    <t>Acronis Snap Deploy for Server Machine Subscription License, 3 Year GESD</t>
  </si>
  <si>
    <t>SSPFEILOE11</t>
  </si>
  <si>
    <t>Acronis Snap Deploy for Server Machine Subscription License, 5 Year GESD</t>
  </si>
  <si>
    <t>SSPFEKLOE11</t>
  </si>
  <si>
    <t>Acronis Snap Deploy for Server Machine Subscription License, 1 Year - Renewal GESD</t>
  </si>
  <si>
    <t>SSPFHBLOE11</t>
  </si>
  <si>
    <t>Acronis Snap Deploy for Server Machine Subscription License, 3 Year - Renewal GESD</t>
  </si>
  <si>
    <t>SSPFHILOE11</t>
  </si>
  <si>
    <t>Acronis Snap Deploy for Server Machine Subscription License, 5 Year - Renewal GESD</t>
  </si>
  <si>
    <t>SSPFHKLOE11</t>
  </si>
  <si>
    <t>Acronis Snap Deploy for PC Machine Subscription License, 1 Year GESD</t>
  </si>
  <si>
    <t>SWPFEBLOE11</t>
  </si>
  <si>
    <t>Acronis Snap Deploy for PC Machine Subscription License, 3 Year GESD</t>
  </si>
  <si>
    <t>SWPFEILOE11</t>
  </si>
  <si>
    <t>Acronis Snap Deploy for PC Machine Subscription License, 5 Year GESD</t>
  </si>
  <si>
    <t>SWPFEKLOE11</t>
  </si>
  <si>
    <t>Acronis Snap Deploy for PC Machine Subscription License, 1 Year - Renewal GESD</t>
  </si>
  <si>
    <t>SWPFHBLOE11</t>
  </si>
  <si>
    <t>Acronis Snap Deploy for PC Machine Subscription License, 3 Year - Renewal GESD</t>
  </si>
  <si>
    <t>SWPFHILOE11</t>
  </si>
  <si>
    <t>Acronis Snap Deploy for PC Machine Subscription License, 5 Year - Renewal GESD</t>
  </si>
  <si>
    <t>SWPFHKLOE11</t>
  </si>
  <si>
    <t>Acronis Snap Deploy for Server - Renewal Acronis Premium Customer Support GESD</t>
  </si>
  <si>
    <t>SSPXRPZZG11</t>
  </si>
  <si>
    <t>Acronis Snap Deploy for Server - Co-term Renewal Acronis Premium Customer Support GESD</t>
  </si>
  <si>
    <t>SSPXCPZZG11</t>
  </si>
  <si>
    <t>Acronis Snap Deploy for PC - Renewal Acronis Premium Customer Support GESD</t>
  </si>
  <si>
    <t>SWPXRPZZG11</t>
  </si>
  <si>
    <t>Acronis Snap Deploy for PC - Co-term Renewal Acronis Premium Customer Support GESD</t>
  </si>
  <si>
    <t>SWPXCPZZG11</t>
  </si>
  <si>
    <t>ACRONIS CONSUMIDOR CORP</t>
  </si>
  <si>
    <t>ACRONIS SETOR PÚBLICO</t>
  </si>
  <si>
    <t xml:space="preserve">SKU </t>
  </si>
  <si>
    <t>OF3DEBLOS11</t>
  </si>
  <si>
    <t>OF3DEILOS11</t>
  </si>
  <si>
    <t>OF3DEKLOS11</t>
  </si>
  <si>
    <t>OF2DEBLOS11</t>
  </si>
  <si>
    <t>OF2DEILOS11</t>
  </si>
  <si>
    <t>OF2DEKLOS11</t>
  </si>
  <si>
    <t>OF3DHBLOS11</t>
  </si>
  <si>
    <t>OF3DHILOS11</t>
  </si>
  <si>
    <t>OF3DHKLOS11</t>
  </si>
  <si>
    <t>OF2DHBLOS11</t>
  </si>
  <si>
    <t>OF2DHILOS11</t>
  </si>
  <si>
    <t>OF2DHKLOS11</t>
  </si>
  <si>
    <t>OF3DVFLOS11</t>
  </si>
  <si>
    <t>OF2DVFLOS11</t>
  </si>
  <si>
    <t>OF6EEBLOS11</t>
  </si>
  <si>
    <t>OF6EEILOS11</t>
  </si>
  <si>
    <t>OF6EEKLOS11</t>
  </si>
  <si>
    <t>OF5EEBLOS11</t>
  </si>
  <si>
    <t>OF5EEILOS11</t>
  </si>
  <si>
    <t>OF5EEKLOS11</t>
  </si>
  <si>
    <t>OF4EEBLOS11</t>
  </si>
  <si>
    <t>OF4EEILOS11</t>
  </si>
  <si>
    <t>OF4EEKLOS11</t>
  </si>
  <si>
    <t>OF3EEBLOS11</t>
  </si>
  <si>
    <t>OF3EEILOS11</t>
  </si>
  <si>
    <t>OF3EEKLOS11</t>
  </si>
  <si>
    <t>OF2EEBLOS11</t>
  </si>
  <si>
    <t>OF2EEILOS11</t>
  </si>
  <si>
    <t>OF2EEKLOS11</t>
  </si>
  <si>
    <t>OF6EHBLOS11</t>
  </si>
  <si>
    <t>OF6EHILOS11</t>
  </si>
  <si>
    <t>OF6EHKLOS11</t>
  </si>
  <si>
    <t>OF5EHBLOS11</t>
  </si>
  <si>
    <t>OF5EHILOS11</t>
  </si>
  <si>
    <t>OF5EHKLOS11</t>
  </si>
  <si>
    <t>OF4EHBLOS11</t>
  </si>
  <si>
    <t>OF4EHILOS11</t>
  </si>
  <si>
    <t>OF4EHKLOS11</t>
  </si>
  <si>
    <t>OF3EHBLOS11</t>
  </si>
  <si>
    <t>OF3EHILOS11</t>
  </si>
  <si>
    <t>OF3EHKLOS11</t>
  </si>
  <si>
    <t>OF2EHBLOS11</t>
  </si>
  <si>
    <t>OF2EHILOS11</t>
  </si>
  <si>
    <t>OF2EHKLOS11</t>
  </si>
  <si>
    <t>OF6EVFLOS11</t>
  </si>
  <si>
    <t>OF5EVFLOS11</t>
  </si>
  <si>
    <t>OF4EVFLOS11</t>
  </si>
  <si>
    <t>OF3EVFLOS11</t>
  </si>
  <si>
    <t>OF2EVFLOS11</t>
  </si>
  <si>
    <t>DRKAEBLOS11</t>
  </si>
  <si>
    <t>DRKAEILOS11</t>
  </si>
  <si>
    <t>DRKAEKLOS11</t>
  </si>
  <si>
    <t>DRKAHBLOS11</t>
  </si>
  <si>
    <t>DRKAHILOS11</t>
  </si>
  <si>
    <t>DRKAHKLOS11</t>
  </si>
  <si>
    <t>DRKAVFLOS11</t>
  </si>
  <si>
    <t>Acronis Cyber Protect Email Archiving</t>
  </si>
  <si>
    <t>Acronis Disaster Recovery Add-on</t>
  </si>
  <si>
    <t>Acronis Cyber Protect Email Archiving Subscription</t>
  </si>
  <si>
    <t>Acronis Disaster Recovery Add-on - DR Cloud Server Subscription</t>
  </si>
  <si>
    <t>Acronis Cyber Protect - Backup Advanced Microsoft 365 Subscription License 1000 Seats (incl. unlimited Acronis Hosted Cloud storage), 1 Year</t>
  </si>
  <si>
    <t>Acronis Cyber Protect - Backup Advanced Microsoft 365 Subscription License 1000 Seats (incl. unlimited Acronis Hosted Cloud storage), 3 Year</t>
  </si>
  <si>
    <t>Acronis Cyber Protect - Backup Advanced Microsoft 365 Subscription License 1000 Seats (incl. unlimited Acronis Hosted Cloud storage), 5 Year</t>
  </si>
  <si>
    <t>Acronis Cyber Protect - Backup Advanced Microsoft 365 Subscription License 5000 Seats (incl. unlimited Acronis Hosted Cloud storage), 1 Year</t>
  </si>
  <si>
    <t>Acronis Cyber Protect - Backup Advanced Microsoft 365 Subscription License 5000 Seats (incl. unlimited Acronis Hosted Cloud storage), 3 Year</t>
  </si>
  <si>
    <t>Acronis Cyber Protect - Backup Advanced Microsoft 365 Subscription License 5000 Seats (incl. unlimited Acronis Hosted Cloud storage), 5 Year</t>
  </si>
  <si>
    <t>Acronis Cyber Protect - Backup Advanced Microsoft 365 Subscription License 1000 Seats (incl. unlimited Acronis Hosted Cloud storage), 1 Year - Renewal</t>
  </si>
  <si>
    <t>Acronis Cyber Protect - Backup Advanced Microsoft 365 Subscription License 1000 Seats (incl. unlimited Acronis Hosted Cloud storage), 3 Year - Renewal</t>
  </si>
  <si>
    <t>Acronis Cyber Protect - Backup Advanced Microsoft 365 Subscription License 1000 Seats (incl. unlimited Acronis Hosted Cloud storage), 5 Year - Renewal</t>
  </si>
  <si>
    <t>Acronis Cyber Protect - Backup Advanced Microsoft 365 Subscription License 5000 Seats (incl. unlimited Acronis Hosted Cloud storage), 1 Year - Renewal</t>
  </si>
  <si>
    <t>Acronis Cyber Protect - Backup Advanced Microsoft 365 Subscription License 5000 Seats (incl. unlimited Acronis Hosted Cloud storage), 3 Year - Renewal</t>
  </si>
  <si>
    <t>Acronis Cyber Protect - Backup Advanced Microsoft 365 Subscription License 5000 Seats (incl. unlimited Acronis Hosted Cloud storage), 5 Year - Renewal</t>
  </si>
  <si>
    <t>Acronis Cyber Protect - Backup Advanced Microsoft 365 Subscription License 1000 Seats (incl. unlimited Acronis Hosted Cloud storage), 1 Day - Co-term Renewal</t>
  </si>
  <si>
    <t>Acronis Cyber Protect - Backup Advanced Microsoft 365 Subscription License 5000 Seats (incl. unlimited Acronis Hosted Cloud storage), 1 Day - Co-term Renewal</t>
  </si>
  <si>
    <t>Acronis Cyber Protect Email Archiving Microsoft 365 Subscription License 5 Seats (incl. unlimited Acronis Hosted Cloud storage), 1 Year</t>
  </si>
  <si>
    <t>Acronis Cyber Protect Email Archiving Microsoft 365 Subscription License 5 Seats (incl. unlimited Acronis Hosted Cloud storage), 3 Year</t>
  </si>
  <si>
    <t>Acronis Cyber Protect Email Archiving Microsoft 365 Subscription License 5 Seats (incl. unlimited Acronis Hosted Cloud storage), 5 Year</t>
  </si>
  <si>
    <t>Acronis Cyber Protect Email Archiving Microsoft 365 Subscription License 25 Seats (incl. unlimited Acronis Hosted Cloud storage), 1 Year</t>
  </si>
  <si>
    <t>Acronis Cyber Protect Email Archiving Microsoft 365 Subscription License 25 Seats (incl. unlimited Acronis Hosted Cloud storage), 3 Year</t>
  </si>
  <si>
    <t>Acronis Cyber Protect Email Archiving Microsoft 365 Subscription License 25 Seats (incl. unlimited Acronis Hosted Cloud storage), 5 Year</t>
  </si>
  <si>
    <t>Acronis Cyber Protect Email Archiving Microsoft 365 Subscription License 100 Seats (incl. unlimited Acronis Hosted Cloud storage), 1 Year</t>
  </si>
  <si>
    <t>Acronis Cyber Protect Email Archiving Microsoft 365 Subscription License 100 Seats (incl. unlimited Acronis Hosted Cloud storage), 3 Year</t>
  </si>
  <si>
    <t>Acronis Cyber Protect Email Archiving Microsoft 365 Subscription License 100 Seats (incl. unlimited Acronis Hosted Cloud storage), 5 Year</t>
  </si>
  <si>
    <t>Acronis Cyber Protect Email Archiving Microsoft 365 Subscription License 1000 Seats (incl. unlimited Acronis Hosted Cloud storage), 1 Year</t>
  </si>
  <si>
    <t>Acronis Cyber Protect Email Archiving Microsoft 365 Subscription License 1000 Seats (incl. unlimited Acronis Hosted Cloud storage), 3 Year</t>
  </si>
  <si>
    <t>Acronis Cyber Protect Email Archiving Microsoft 365 Subscription License 1000 Seats (incl. unlimited Acronis Hosted Cloud storage), 5 Year</t>
  </si>
  <si>
    <t>Acronis Cyber Protect Email Archiving Microsoft 365 Subscription License 5000 Seats (incl. unlimited Acronis Hosted Cloud storage), 1 Year</t>
  </si>
  <si>
    <t>Acronis Cyber Protect Email Archiving Microsoft 365 Subscription License 5000 Seats (incl. unlimited Acronis Hosted Cloud storage), 3 Year</t>
  </si>
  <si>
    <t>Acronis Cyber Protect Email Archiving Microsoft 365 Subscription License 5000 Seats (incl. unlimited Acronis Hosted Cloud storage), 5 Year</t>
  </si>
  <si>
    <t>Acronis Cyber Protect Email Archiving Microsoft 365 Subscription License 5 Seats (incl. unlimited Acronis Hosted Cloud storage), 1 Year - Renewal</t>
  </si>
  <si>
    <t>Acronis Cyber Protect Email Archiving Microsoft 365 Subscription License 5 Seats (incl. unlimited Acronis Hosted Cloud storage), 3 Year - Renewal</t>
  </si>
  <si>
    <t>Acronis Cyber Protect Email Archiving Microsoft 365 Subscription License 5 Seats (incl. unlimited Acronis Hosted Cloud storage), 5 Year - Renewal</t>
  </si>
  <si>
    <t>Acronis Cyber Protect Email Archiving Microsoft 365 Subscription License 25 Seats (incl. unlimited Acronis Hosted Cloud storage), 1 Year - Renewal</t>
  </si>
  <si>
    <t>Acronis Cyber Protect Email Archiving Microsoft 365 Subscription License 25 Seats (incl. unlimited Acronis Hosted Cloud storage), 3 Year - Renewal</t>
  </si>
  <si>
    <t>Acronis Cyber Protect Email Archiving Microsoft 365 Subscription License 25 Seats (incl. unlimited Acronis Hosted Cloud storage), 5 Year - Renewal</t>
  </si>
  <si>
    <t>Acronis Cyber Protect Email Archiving Microsoft 365 Subscription License 100 Seats (incl. unlimited Acronis Hosted Cloud storage), 1 Year - Renewal</t>
  </si>
  <si>
    <t>Acronis Cyber Protect Email Archiving Microsoft 365 Subscription License 100 Seats (incl. unlimited Acronis Hosted Cloud storage), 3 Year - Renewal</t>
  </si>
  <si>
    <t>Acronis Cyber Protect Email Archiving Microsoft 365 Subscription License 100 Seats (incl. unlimited Acronis Hosted Cloud storage), 5 Year - Renewal</t>
  </si>
  <si>
    <t>Acronis Cyber Protect Email Archiving Microsoft 365 Subscription License 1000 Seats (incl. unlimited Acronis Hosted Cloud storage), 1 Year - Renewal</t>
  </si>
  <si>
    <t>Acronis Cyber Protect Email Archiving Microsoft 365 Subscription License 1000 Seats (incl. unlimited Acronis Hosted Cloud storage), 3 Year - Renewal</t>
  </si>
  <si>
    <t>Acronis Cyber Protect Email Archiving Microsoft 365 Subscription License 1000 Seats (incl. unlimited Acronis Hosted Cloud storage), 5 Year - Renewal</t>
  </si>
  <si>
    <t>Acronis Cyber Protect Email Archiving Microsoft 365 Subscription License 5000 Seats (incl. unlimited Acronis Hosted Cloud storage), 1 Year - Renewal</t>
  </si>
  <si>
    <t>Acronis Cyber Protect Email Archiving Microsoft 365 Subscription License 5000 Seats (incl. unlimited Acronis Hosted Cloud storage), 3 Year - Renewal</t>
  </si>
  <si>
    <t>Acronis Cyber Protect Email Archiving Microsoft 365 Subscription License 5000 Seats (incl. unlimited Acronis Hosted Cloud storage), 5 Year - Renewal</t>
  </si>
  <si>
    <t>Acronis Cyber Protect Email Archiving Microsoft 365 Subscription License 5 Seats (incl. unlimited Acronis Hosted Cloud storage), 1 Day - Co-term Renewal</t>
  </si>
  <si>
    <t>Acronis Cyber Protect Email Archiving Microsoft 365 Subscription License 25 Seats (incl. unlimited Acronis Hosted Cloud storage), 1 Day - Co-term Renewal</t>
  </si>
  <si>
    <t>Acronis Cyber Protect Email Archiving Microsoft 365 Subscription License 100 Seats (incl. unlimited Acronis Hosted Cloud storage), 1 Day - Co-term Renewal</t>
  </si>
  <si>
    <t>Acronis Cyber Protect Email Archiving Microsoft 365 Subscription License 1000 Seats (incl. unlimited Acronis Hosted Cloud storage), 1 Day - Co-term Renewal</t>
  </si>
  <si>
    <t>Acronis Cyber Protect Email Archiving Microsoft 365 Subscription License 5000 Seats (incl. unlimited Acronis Hosted Cloud storage), 1 Day - Co-term Renewal</t>
  </si>
  <si>
    <t>Acronis Disaster Recovery Add-on - DR Cloud Server Subscription License (incl. 2000 Compute points), 1 Year</t>
  </si>
  <si>
    <t>Acronis Disaster Recovery Add-on - DR Cloud Server Subscription License (incl. 6000 Compute points), 3 Year</t>
  </si>
  <si>
    <t>Acronis Disaster Recovery Add-on - DR Cloud Server Subscription License (incl. 10000 Compute points), 5 Year</t>
  </si>
  <si>
    <t>Acronis Disaster Recovery Add-on - DR Cloud Server Subscription License (incl. 2000 Compute points), 1 Year - Renewal</t>
  </si>
  <si>
    <t>Acronis Disaster Recovery Add-on - DR Cloud Server Subscription License (incl. 6000 Compute points), 3 Year - Renewal</t>
  </si>
  <si>
    <t>Acronis Disaster Recovery Add-on - DR Cloud Server Subscription License (incl. 10000 Compute points), 5 Year - Renewal</t>
  </si>
  <si>
    <t xml:space="preserve">Acronis Disaster Recovery Add-on - DR Cloud Server Subscription License (incl. 6 Compute points), 1 Day - Co-term Renewal </t>
  </si>
  <si>
    <t>OF3DEBLOE11</t>
  </si>
  <si>
    <t>OF3DEILOE11</t>
  </si>
  <si>
    <t>OF3DEKLOE11</t>
  </si>
  <si>
    <t>OF2DEBLOE11</t>
  </si>
  <si>
    <t>OF2DEILOE11</t>
  </si>
  <si>
    <t>OF2DEKLOE11</t>
  </si>
  <si>
    <t>OF3DHBLOE11</t>
  </si>
  <si>
    <t>OF3DHILOE11</t>
  </si>
  <si>
    <t>OF3DHKLOE11</t>
  </si>
  <si>
    <t>OF2DHBLOE11</t>
  </si>
  <si>
    <t>OF2DHILOE11</t>
  </si>
  <si>
    <t>OF2DHKLOE11</t>
  </si>
  <si>
    <t>OF3DVFLOE11</t>
  </si>
  <si>
    <t>OF2DVFLOE11</t>
  </si>
  <si>
    <t>OF6EEBLOE11</t>
  </si>
  <si>
    <t>OF6EEILOE11</t>
  </si>
  <si>
    <t>OF6EEKLOE11</t>
  </si>
  <si>
    <t>OF5EEBLOE11</t>
  </si>
  <si>
    <t>OF5EEILOE11</t>
  </si>
  <si>
    <t>OF5EEKLOE11</t>
  </si>
  <si>
    <t>OF4EEBLOE11</t>
  </si>
  <si>
    <t>OF4EEILOE11</t>
  </si>
  <si>
    <t>OF4EEKLOE11</t>
  </si>
  <si>
    <t>OF3EEBLOE11</t>
  </si>
  <si>
    <t>OF3EEILOE11</t>
  </si>
  <si>
    <t>OF3EEKLOE11</t>
  </si>
  <si>
    <t>OF2EEBLOE11</t>
  </si>
  <si>
    <t>OF2EEILOE11</t>
  </si>
  <si>
    <t>OF2EEKLOE11</t>
  </si>
  <si>
    <t>OF6EHBLOE11</t>
  </si>
  <si>
    <t>OF6EHILOE11</t>
  </si>
  <si>
    <t>OF6EHKLOE11</t>
  </si>
  <si>
    <t>OF5EHBLOE11</t>
  </si>
  <si>
    <t>OF5EHILOE11</t>
  </si>
  <si>
    <t>OF5EHKLOE11</t>
  </si>
  <si>
    <t>OF4EHBLOE11</t>
  </si>
  <si>
    <t>OF4EHILOE11</t>
  </si>
  <si>
    <t>OF4EHKLOE11</t>
  </si>
  <si>
    <t>OF3EHBLOE11</t>
  </si>
  <si>
    <t>OF3EHILOE11</t>
  </si>
  <si>
    <t>OF3EHKLOE11</t>
  </si>
  <si>
    <t>OF2EHBLOE11</t>
  </si>
  <si>
    <t>OF2EHILOE11</t>
  </si>
  <si>
    <t>OF2EHKLOE11</t>
  </si>
  <si>
    <t>OF6EVFLOE11</t>
  </si>
  <si>
    <t>OF5EVFLOE11</t>
  </si>
  <si>
    <t>OF4EVFLOE11</t>
  </si>
  <si>
    <t>OF3EVFLOE11</t>
  </si>
  <si>
    <t>OF2EVFLOE11</t>
  </si>
  <si>
    <t>DRKAEBLOE11</t>
  </si>
  <si>
    <t>DRKAEYLOE11</t>
  </si>
  <si>
    <t>DRKAEKLOE11</t>
  </si>
  <si>
    <t>DRKAHBLOE11</t>
  </si>
  <si>
    <t>DRKAHILOE11</t>
  </si>
  <si>
    <t>DRKAHKLOE11</t>
  </si>
  <si>
    <t>DRKAVFLOE11</t>
  </si>
  <si>
    <t>DRJAEBLOE11</t>
  </si>
  <si>
    <t>DRJAEDLOE11</t>
  </si>
  <si>
    <t>DRJAEFLOE11</t>
  </si>
  <si>
    <t>DRJAHBLOE11</t>
  </si>
  <si>
    <t>DRJAHDLOE11</t>
  </si>
  <si>
    <t>DRJAHFLOE11</t>
  </si>
  <si>
    <t>DRIAEBLOE11</t>
  </si>
  <si>
    <t>DRIAECLOE11</t>
  </si>
  <si>
    <t>DRIAEDLOE11</t>
  </si>
  <si>
    <t>DRIAEELOE11</t>
  </si>
  <si>
    <t>DRIAEFLOE11</t>
  </si>
  <si>
    <t>Acronis Disaster Recovery Add-on - IP Address Subscription</t>
  </si>
  <si>
    <t>Acronis Disaster Recovery Add-on - Compute Points</t>
  </si>
  <si>
    <t>Acronis Cyber Protect - Backup Advanced Microsoft 365 Subscription License 1000 Seats (incl. unlimited Acronis Hosted Cloud storage), 1 Year GESD</t>
  </si>
  <si>
    <t>Acronis Cyber Protect - Backup Advanced Microsoft 365 Subscription License 1000 Seats (incl. unlimited Acronis Hosted Cloud storage), 3 Year GESD</t>
  </si>
  <si>
    <t>Acronis Cyber Protect - Backup Advanced Microsoft 365 Subscription License 1000 Seats (incl. unlimited Acronis Hosted Cloud storage), 5 Year GESD</t>
  </si>
  <si>
    <t>Acronis Cyber Protect - Backup Advanced Microsoft 365 Subscription License 5000 Seats (incl. unlimited Acronis Hosted Cloud storage), 1 Year GESD</t>
  </si>
  <si>
    <t>Acronis Cyber Protect - Backup Advanced Microsoft 365 Subscription License 5000 Seats (incl. unlimited Acronis Hosted Cloud storage), 3 Year GESD</t>
  </si>
  <si>
    <t>Acronis Cyber Protect - Backup Advanced Microsoft 365 Subscription License 5000 Seats (incl. unlimited Acronis Hosted Cloud storage), 5 Year GESD</t>
  </si>
  <si>
    <t>Acronis Cyber Protect - Backup Advanced Microsoft 365 Subscription License 1000 Seats (incl. unlimited Acronis Hosted Cloud storage), 1 Year - Renewal GESD</t>
  </si>
  <si>
    <t>Acronis Cyber Protect - Backup Advanced Microsoft 365 Subscription License 1000 Seats (incl. unlimited Acronis Hosted Cloud storage), 3 Year - Renewal GESD</t>
  </si>
  <si>
    <t>Acronis Cyber Protect - Backup Advanced Microsoft 365 Subscription License 1000 Seats (incl. unlimited Acronis Hosted Cloud storage), 5 Year - Renewal GESD</t>
  </si>
  <si>
    <t>Acronis Cyber Protect - Backup Advanced Microsoft 365 Subscription License 5000 Seats (incl. unlimited Acronis Hosted Cloud storage), 1 Year - Renewal GESD</t>
  </si>
  <si>
    <t>Acronis Cyber Protect - Backup Advanced Microsoft 365 Subscription License 5000 Seats (incl. unlimited Acronis Hosted Cloud storage), 3 Year - Renewal GESD</t>
  </si>
  <si>
    <t>Acronis Cyber Protect - Backup Advanced Microsoft 365 Subscription License 5000 Seats (incl. unlimited Acronis Hosted Cloud storage), 5 Year - Renewal GESD</t>
  </si>
  <si>
    <t>Acronis Cyber Protect - Backup Advanced Microsoft 365 Subscription License 1000 Seats (incl. unlimited Acronis Hosted Cloud storage), 1 Day - Co-term Renewal GESD</t>
  </si>
  <si>
    <t>Acronis Cyber Protect - Backup Advanced Microsoft 365 Subscription License 5000 Seats (incl. unlimited Acronis Hosted Cloud storage), 1 Day - Co-term Renewal GESD</t>
  </si>
  <si>
    <t>Acronis Cyber Protect Email Archiving Microsoft 365 Subscription License 5 Seats (incl. unlimited Acronis Hosted Cloud storage), 1 Year GESD</t>
  </si>
  <si>
    <t>Acronis Cyber Protect Email Archiving Microsoft 365 Subscription License 5 Seats (incl. unlimited Acronis Hosted Cloud storage), 3 Year GESD</t>
  </si>
  <si>
    <t>Acronis Cyber Protect Email Archiving Microsoft 365 Subscription License 5 Seats (incl. unlimited Acronis Hosted Cloud storage), 5 Year GESD</t>
  </si>
  <si>
    <t>Acronis Cyber Protect Email Archiving Microsoft 365 Subscription License 25 Seats (incl. unlimited Acronis Hosted Cloud storage), 1 Year GESD</t>
  </si>
  <si>
    <t>Acronis Cyber Protect Email Archiving Microsoft 365 Subscription License 25 Seats (incl. unlimited Acronis Hosted Cloud storage), 3 Year GESD</t>
  </si>
  <si>
    <t>Acronis Cyber Protect Email Archiving Microsoft 365 Subscription License 25 Seats (incl. unlimited Acronis Hosted Cloud storage), 5 Year GESD</t>
  </si>
  <si>
    <t>Acronis Cyber Protect Email Archiving Microsoft 365 Subscription License 100 Seats (incl. unlimited Acronis Hosted Cloud storage), 1 Year GESD</t>
  </si>
  <si>
    <t>Acronis Cyber Protect Email Archiving Microsoft 365 Subscription License 100 Seats (incl. unlimited Acronis Hosted Cloud storage), 3 Year GESD</t>
  </si>
  <si>
    <t>Acronis Cyber Protect Email Archiving Microsoft 365 Subscription License 100 Seats (incl. unlimited Acronis Hosted Cloud storage), 5 Year GESD</t>
  </si>
  <si>
    <t>Acronis Cyber Protect Email Archiving Microsoft 365 Subscription License 1000 Seats (incl. unlimited Acronis Hosted Cloud storage), 1 Year GESD</t>
  </si>
  <si>
    <t>Acronis Cyber Protect Email Archiving Microsoft 365 Subscription License 1000 Seats (incl. unlimited Acronis Hosted Cloud storage), 3 Year GESD</t>
  </si>
  <si>
    <t>Acronis Cyber Protect Email Archiving Microsoft 365 Subscription License 1000 Seats (incl. unlimited Acronis Hosted Cloud storage), 5 Year GESD</t>
  </si>
  <si>
    <t>Acronis Cyber Protect Email Archiving Microsoft 365 Subscription License 5000 Seats (incl. unlimited Acronis Hosted Cloud storage), 1 Year GESD</t>
  </si>
  <si>
    <t>Acronis Cyber Protect Email Archiving Microsoft 365 Subscription License 5000 Seats (incl. unlimited Acronis Hosted Cloud storage), 3 Year GESD</t>
  </si>
  <si>
    <t>Acronis Cyber Protect Email Archiving Microsoft 365 Subscription License 5000 Seats (incl. unlimited Acronis Hosted Cloud storage), 5 Year GESD</t>
  </si>
  <si>
    <t>Acronis Cyber Protect Email Archiving Microsoft 365 Subscription License 5 Seats (incl. unlimited Acronis Hosted Cloud storage), 1 Year - Renewal GESD</t>
  </si>
  <si>
    <t>Acronis Cyber Protect Email Archiving Microsoft 365 Subscription License 5 Seats (incl. unlimited Acronis Hosted Cloud storage), 3 Year - Renewal GESD</t>
  </si>
  <si>
    <t>Acronis Cyber Protect Email Archiving Microsoft 365 Subscription License 5 Seats (incl. unlimited Acronis Hosted Cloud storage), 5 Year - Renewal GESD</t>
  </si>
  <si>
    <t>Acronis Cyber Protect Email Archiving Microsoft 365 Subscription License 25 Seats (incl. unlimited Acronis Hosted Cloud storage), 1 Year - Renewal GESD</t>
  </si>
  <si>
    <t>Acronis Cyber Protect Email Archiving Microsoft 365 Subscription License 25 Seats (incl. unlimited Acronis Hosted Cloud storage), 3 Year - Renewal GESD</t>
  </si>
  <si>
    <t>Acronis Cyber Protect Email Archiving Microsoft 365 Subscription License 25 Seats (incl. unlimited Acronis Hosted Cloud storage), 5 Year - Renewal GESD</t>
  </si>
  <si>
    <t>Acronis Cyber Protect Email Archiving Microsoft 365 Subscription License 100 Seats (incl. unlimited Acronis Hosted Cloud storage), 1 Year - Renewal GESD</t>
  </si>
  <si>
    <t>Acronis Cyber Protect Email Archiving Microsoft 365 Subscription License 100 Seats (incl. unlimited Acronis Hosted Cloud storage), 3 Year - Renewal GESD</t>
  </si>
  <si>
    <t>Acronis Cyber Protect Email Archiving Microsoft 365 Subscription License 100 Seats (incl. unlimited Acronis Hosted Cloud storage), 5 Year - Renewal GESD</t>
  </si>
  <si>
    <t>Acronis Cyber Protect Email Archiving Microsoft 365 Subscription License 1000 Seats (incl. unlimited Acronis Hosted Cloud storage), 1 Year - Renewal GESD</t>
  </si>
  <si>
    <t>Acronis Cyber Protect Email Archiving Microsoft 365 Subscription License 1000 Seats (incl. unlimited Acronis Hosted Cloud storage), 3 Year - Renewal GESD</t>
  </si>
  <si>
    <t>Acronis Cyber Protect Email Archiving Microsoft 365 Subscription License 1000 Seats (incl. unlimited Acronis Hosted Cloud storage), 5 Year - Renewal GESD</t>
  </si>
  <si>
    <t>Acronis Cyber Protect Email Archiving Microsoft 365 Subscription License 5000 Seats (incl. unlimited Acronis Hosted Cloud storage), 1 Year - Renewal GESD</t>
  </si>
  <si>
    <t>Acronis Cyber Protect Email Archiving Microsoft 365 Subscription License 5000 Seats (incl. unlimited Acronis Hosted Cloud storage), 3 Year - Renewal GESD</t>
  </si>
  <si>
    <t>Acronis Cyber Protect Email Archiving Microsoft 365 Subscription License 5000 Seats (incl. unlimited Acronis Hosted Cloud storage), 5 Year - Renewal GESD</t>
  </si>
  <si>
    <t>Acronis Cyber Protect Email Archiving Microsoft 365 Subscription License 5 Seats (incl. unlimited Acronis Hosted Cloud storage), 1 Day - Co-term Renewal GESD</t>
  </si>
  <si>
    <t>Acronis Cyber Protect Email Archiving Microsoft 365 Subscription License 25 Seats (incl. unlimited Acronis Hosted Cloud storage), 1 Day - Co-term Renewal GESD</t>
  </si>
  <si>
    <t>Acronis Cyber Protect Email Archiving Microsoft 365 Subscription License 100 Seats (incl. unlimited Acronis Hosted Cloud storage), 1 Day - Co-term Renewal GESD</t>
  </si>
  <si>
    <t>Acronis Cyber Protect Email Archiving Microsoft 365 Subscription License 1000 Seats (incl. unlimited Acronis Hosted Cloud storage), 1 Day - Co-term Renewal GESD</t>
  </si>
  <si>
    <t>Acronis Cyber Protect Email Archiving Microsoft 365 Subscription License 5000 Seats (incl. unlimited Acronis Hosted Cloud storage), 1 Day - Co-term Renewal GESD</t>
  </si>
  <si>
    <t>Acronis Disaster Recovery Add-on - DR Cloud Server Subscription License (incl. 2000 Compute points), 1 Year GESD</t>
  </si>
  <si>
    <t>Acronis Disaster Recovery Add-on - DR Cloud Server Subscription License (incl. 6000 Compute points), 3 Year GESD</t>
  </si>
  <si>
    <t>Acronis Disaster Recovery Add-on - DR Cloud Server Subscription License (incl. 10000 Compute points), 5 Year GESD</t>
  </si>
  <si>
    <t>Acronis Disaster Recovery Add-on - DR Cloud Server Subscription License (incl. 2000 Compute points), 1 Year - Renewal GESD</t>
  </si>
  <si>
    <t>Acronis Disaster Recovery Add-on - DR Cloud Server Subscription License (incl. 6000 Compute points), 3 Year - Renewal GESD</t>
  </si>
  <si>
    <t>Acronis Disaster Recovery Add-on - DR Cloud Server Subscription License (incl. 10000 Compute points), 5 Year - Renewal GESD</t>
  </si>
  <si>
    <t>Acronis Disaster Recovery Add-on - DR Cloud Server Subscription License (incl. 6 Compute points), 1 Day - Co-term Renewal GESD</t>
  </si>
  <si>
    <t>Acronis Disaster Recovery Add-on - IP Address Subscription License, 1 Year GESD</t>
  </si>
  <si>
    <t>Acronis Disaster Recovery Add-on - IP Address Subscription License, 3 Year GESD</t>
  </si>
  <si>
    <t>Acronis Disaster Recovery Add-on - IP Address Subscription License, 5 Year GESD</t>
  </si>
  <si>
    <t>Acronis Disaster Recovery Add-on - IP Address Subscription License, 1 Year - Renewal GESD</t>
  </si>
  <si>
    <t>Acronis Disaster Recovery Add-on - IP Address Subscription License, 3 Year - Renewal GESD</t>
  </si>
  <si>
    <t>Acronis Disaster Recovery Add-on - IP Address Subscription License, 5 Year - Renewal GESD</t>
  </si>
  <si>
    <t>Acronis Disaster Recovery Add-on - 500 Compute Points GESD</t>
  </si>
  <si>
    <t>Acronis Disaster Recovery Add-on - 1000 Compute Points GESD</t>
  </si>
  <si>
    <t>Acronis Disaster Recovery Add-on - 2000 Compute Points GESD</t>
  </si>
  <si>
    <t>Acronis Disaster Recovery Add-on - 3000 Compute Points GESD</t>
  </si>
  <si>
    <t>Acronis Disaster Recovery Add-on - 5000 Compute Points GESD</t>
  </si>
  <si>
    <t>SEHAMSENS</t>
  </si>
  <si>
    <t>SKU Name</t>
  </si>
  <si>
    <t>Solution- based  Licensing</t>
  </si>
  <si>
    <t>Security + RMM</t>
  </si>
  <si>
    <t>Security + RMM - WL - Endpoint - Acronis Cyber Protect Cloud</t>
  </si>
  <si>
    <t>SESDMSENS</t>
  </si>
  <si>
    <t>Security + RMM - WL - Microsoft 365 seat  - Acronis Cyber Protect Cloud</t>
  </si>
  <si>
    <t>SESEMSENS</t>
  </si>
  <si>
    <t>Security + RMM - WL - Google Workspace seat - Acronis Cyber Protect Cloud</t>
  </si>
  <si>
    <t>SESFMSENS</t>
  </si>
  <si>
    <t>Backup and Disaster Recovery</t>
  </si>
  <si>
    <t>G1 DC group</t>
  </si>
  <si>
    <t>BDR - WL - Server (3 TB of Acronis Hosted Storage included) - G1 - Acronis Cyber Protect Cloud</t>
  </si>
  <si>
    <t>SBDAMSENS</t>
  </si>
  <si>
    <t>BDR - WL - VM (2 TB of Acronis Hosted Storage included) - G1 - Acronis Cyber Protect Cloud</t>
  </si>
  <si>
    <t>SBDBMSENS</t>
  </si>
  <si>
    <t>BDR - WL - Workstation (300 GB of Acronis Hosted Storage included) - G1 - Acronis Cyber Protect Cloud</t>
  </si>
  <si>
    <t>SBDCMSENS</t>
  </si>
  <si>
    <t>SBDDMSENS</t>
  </si>
  <si>
    <t>SBDEMSENS</t>
  </si>
  <si>
    <t>BDR - WL - Mobile Backup (50 GB of Acronis Hosted Storage included) - G1 - Acronis Cyber Protect Cloud</t>
  </si>
  <si>
    <t>SBDGMSENS</t>
  </si>
  <si>
    <t>G2 DC group</t>
  </si>
  <si>
    <t>BDR - WL - Server (3 TB of Acronis Hosted Storage included) - G2 - Acronis Cyber Protect Cloud</t>
  </si>
  <si>
    <t>SBDHMSENS</t>
  </si>
  <si>
    <t>BDR - WL - VM (2 TB of Acronis Hosted Storage included) - G2 - Acronis Cyber Protect Cloud</t>
  </si>
  <si>
    <t>SBDIMSENS</t>
  </si>
  <si>
    <t>BDR - WL - Workstation (300 GB of Acronis Hosted Storage included) - G2 - Acronis Cyber Protect Cloud</t>
  </si>
  <si>
    <t>SBDJMSENS</t>
  </si>
  <si>
    <t>SBDKMSENS</t>
  </si>
  <si>
    <t>SBDLMSENS</t>
  </si>
  <si>
    <t>BDR - WL - Mobile Backup (50 GB of Acronis Hosted Storage included) - G2 - Acronis Cyber Protect Cloud</t>
  </si>
  <si>
    <t>SBDNMSENS</t>
  </si>
  <si>
    <t>Ultimate Protection</t>
  </si>
  <si>
    <t>Ultimate Protection - WL - Server (3 TB of Acronis Hosted Storage included) - G1 - Acronis Cyber Protect Cloud</t>
  </si>
  <si>
    <t>SUPCMSENS</t>
  </si>
  <si>
    <t>Ultimate Protection - WL - VM (2 TB of Acronis Hosted Storage included) - G1 - Acronis Cyber Protect Cloud</t>
  </si>
  <si>
    <t>SUPDMSENS</t>
  </si>
  <si>
    <t>Ultimate Protection - WL - Workstation (300 GB of Acronis Hosted Storage included) - G1 - Acronis Cyber Protect Cloud</t>
  </si>
  <si>
    <t>SUPEMSENS</t>
  </si>
  <si>
    <t>SUPFMSENS</t>
  </si>
  <si>
    <t>SUPGMSENS</t>
  </si>
  <si>
    <t>Ultimate Protection - WL - Server (3 TB of Acronis Hosted Storage included) - G2 - Acronis Cyber Protect Cloud</t>
  </si>
  <si>
    <t>SUPHMSENS</t>
  </si>
  <si>
    <t>Ultimate Protection - WL - VM (2 TB of Acronis Hosted Storage included) - G2 - Acronis Cyber Protect Cloud</t>
  </si>
  <si>
    <t>SUPIMSENS</t>
  </si>
  <si>
    <t>Ultimate Protection - WL - Workstation (300 GB of Acronis Hosted Storage included) - G2 - Acronis Cyber Protect Cloud</t>
  </si>
  <si>
    <t>SUPJMSENS</t>
  </si>
  <si>
    <t>SUPKMSENS</t>
  </si>
  <si>
    <t>SUPLMSENS</t>
  </si>
  <si>
    <t>SRS6MSENS</t>
  </si>
  <si>
    <t>SRS7MSENS</t>
  </si>
  <si>
    <t>Solution-based Licensing - Security Awareness Training (per user) - Acronis Cyber Protect Cloud</t>
  </si>
  <si>
    <t>SBSTFNLOS</t>
  </si>
  <si>
    <t>Additional Storage</t>
  </si>
  <si>
    <t>Solution-based Licensing - Acronis Hosted Storage (per GB) - G1 - Acronis Cyber Protect Cloud</t>
  </si>
  <si>
    <t>SPSAMSENS</t>
  </si>
  <si>
    <t>Solution-based Licensing - Acronis Hosted Storage (per GB) - G2 - Acronis Cyber Protect Cloud</t>
  </si>
  <si>
    <t>SPS2MSENS</t>
  </si>
  <si>
    <t>Geo-Replication</t>
  </si>
  <si>
    <t>Solution-based Licensing - Geo-redundant - GB - Acronis Hosted Storage - G1 - Acronis Cyber Protect Cloud</t>
  </si>
  <si>
    <t>SPSGMSENS</t>
  </si>
  <si>
    <t>SRSGMSENS</t>
  </si>
  <si>
    <t>SQSGMSENS</t>
  </si>
  <si>
    <t>Disaster Recovery Infrastructure</t>
  </si>
  <si>
    <t>Solution-based Licensing - Disaster Recovery - Acronis Hosted - 1 compute point (per running hour) - Acronis Cyber Protect Cloud</t>
  </si>
  <si>
    <t>SQSAMSENS</t>
  </si>
  <si>
    <t>Solution-based Licensing - Disaster Recovery - Acronis Hosted Public IP address - Acronis Cyber Protect Cloud</t>
  </si>
  <si>
    <t>SQSBMSENS</t>
  </si>
  <si>
    <t>Endpoint Security</t>
  </si>
  <si>
    <t>Endpoint Detection and Response (EDR) - WL -  Acronis Cyber Protect Cloud</t>
  </si>
  <si>
    <t>Extended Detection and Response (XDR) - WL - Acronis Cyber Protect Cloud</t>
  </si>
  <si>
    <t>Data Loss Prevention (DLP) - Endpoint - Acronis Cyber Protect Cloud</t>
  </si>
  <si>
    <t>Email Security - User - Acronis Cyber Protect Cloud</t>
  </si>
  <si>
    <t>Collaboration Security for Microsoft 365 - User - Acronis Cyber Protect Cloud</t>
  </si>
  <si>
    <t>Security Posture Management - Microsoft 365 seat - Acronis Cyber Protect Cloud</t>
  </si>
  <si>
    <t>Security Awareness Training - User - Acronis Cyber Protect Cloud</t>
  </si>
  <si>
    <t>Professional Services Automation</t>
  </si>
  <si>
    <t>Professional Services Automation (PSA) - User - Acronis Cyber Protect Cloud</t>
  </si>
  <si>
    <t>Disaster Recovery - GB - Acronis Hosted Storage (per GB) - G1 - Acronis Cyber Protect Cloud</t>
  </si>
  <si>
    <t>Disaster Recovery - GB - Acronis Hosted Storage (per GB) - G2 - Acronis Cyber Protect Cloud</t>
  </si>
  <si>
    <t>Disaster Recovery - GB - Partner Storage (per GB) - Acronis Cyber Protect Cloud</t>
  </si>
  <si>
    <t>Disaster Recovery - GB - Acronis Hosted - 1 compute point (per running hour) - Acronis Cyber Protect Cloud</t>
  </si>
  <si>
    <t>Disaster Recovery - GB - Acronis Hosted Public IP address - Acronis Cyber Protect Cloud</t>
  </si>
  <si>
    <t>Disaster Recovery – WL - DR and Direct Backup to Azure - Acronis Cyber Protect Cloud</t>
  </si>
  <si>
    <t>Commitment 7</t>
  </si>
  <si>
    <t>Commitment 8</t>
  </si>
  <si>
    <t>Service- based Licensing</t>
  </si>
  <si>
    <t>Direct Backup to Public Cloud</t>
  </si>
  <si>
    <t>Direct Backup to Public Cloud - WL - Server - Acronis Cyber Protect Cloud</t>
  </si>
  <si>
    <t>SRDUMSENS</t>
  </si>
  <si>
    <t>Direct Backup to Public Cloud - WL - VM - Acronis Cyber Protect Cloud</t>
  </si>
  <si>
    <t>SREUMSENS</t>
  </si>
  <si>
    <t>Direct Backup to Public Cloud - WL - Workstation - Acronis Cyber Protect Cloud</t>
  </si>
  <si>
    <t>SRFUMSENS</t>
  </si>
  <si>
    <t>Direct Backup to Public Cloud - WL -  Hosting Server - Acronis Cyber Protect Cloud</t>
  </si>
  <si>
    <t>SRGUMSENS</t>
  </si>
  <si>
    <t>Email Archiving - GB - Acronis Hosted Storage (per GB) - G1 - Acronis Cyber Protect Cloud</t>
  </si>
  <si>
    <t>Email Archiving - GB - Acronis Hosted Storage (per GB) - G2 - Acronis Cyber Protect Cloud</t>
  </si>
  <si>
    <t>Email Archiving - GB - Partner Storage (per GB) - Acronis Cyber Protect Cloud</t>
  </si>
  <si>
    <t>Email Archiving - GB - Google Hosted Storage (per GB) - Acronis Cyber Protect Cloud</t>
  </si>
  <si>
    <t>Email Archiving - GB - Azure Hosted Storage (per GB) - Acronis Cyber Protect Cloud</t>
  </si>
  <si>
    <t>Email Archiving - WL - Microsoft 365 seat (for SP/Azure/Google Hosted storage) - Acronis Cyber Protect Cloud</t>
  </si>
  <si>
    <t>Email Archiving - WL - Google Hosted Storage for per Workload model (per GB) - Acronis Cyber Protect Cloud</t>
  </si>
  <si>
    <t>Email Archiving - WL - Azure Hosted Storage for per Workload model (per GB) - Acronis Cyber Protect Cloud</t>
  </si>
  <si>
    <t>Geo-redundancy available</t>
  </si>
  <si>
    <t>Yes</t>
  </si>
  <si>
    <t>Ashburn</t>
  </si>
  <si>
    <t>Kanagawa</t>
  </si>
  <si>
    <t>Toronto</t>
  </si>
  <si>
    <t>Valencia</t>
  </si>
  <si>
    <t>Tel Aviv</t>
  </si>
  <si>
    <t>Lisbon</t>
  </si>
  <si>
    <t>Seoul</t>
  </si>
  <si>
    <t>Vienna</t>
  </si>
  <si>
    <t>Billund</t>
  </si>
  <si>
    <t>Mexico</t>
  </si>
  <si>
    <t>Mexico City</t>
  </si>
  <si>
    <t>Malaysia</t>
  </si>
  <si>
    <t>Kuala Lumpur</t>
  </si>
  <si>
    <t>UAE</t>
  </si>
  <si>
    <t>Abu Dhabi</t>
  </si>
  <si>
    <t>Acronis Datacenters</t>
  </si>
  <si>
    <t>Acronis True Image Advanced Subscription 5 Computers + 50 GB Acronis Cloud Storage - 1 year subscription ESD</t>
  </si>
  <si>
    <t>Acronis True Image Advanced Subscription 1 Computer + 50 GB Acronis Cloud Storage - 3 year subscription ESD</t>
  </si>
  <si>
    <t>Acronis True Image Advanced Subscription 3 Computers + 50 GB Acronis Cloud Storage - 3 year subscription ESD</t>
  </si>
  <si>
    <t>Acronis True Image Advanced Subscription 5 Computers + 50 GB Acronis Cloud Storage - 3 year subscription ESD</t>
  </si>
  <si>
    <t>Acronis True Image Advanced Subscription 1 Computer + 250 GB Acronis Cloud Storage - 1 year subscription ESD</t>
  </si>
  <si>
    <t>Acronis True Image Advanced Subscription 3 Computers + 250 GB Acronis Cloud Storage - 1 year subscription ESD</t>
  </si>
  <si>
    <t>Acronis True Image Advanced Subscription 5 Computers + 250 GB Acronis Cloud Storage - 1 year subscription ESD</t>
  </si>
  <si>
    <t>THKZSLZZS11</t>
  </si>
  <si>
    <t>HOIPSJLOS11</t>
  </si>
  <si>
    <t>HOJPSJLOS11</t>
  </si>
  <si>
    <t>HOKPSJLOS11</t>
  </si>
  <si>
    <t>THIBSGLOS11</t>
  </si>
  <si>
    <t>THJBSGLOS11</t>
  </si>
  <si>
    <t>THKBSGLOS11</t>
  </si>
  <si>
    <t>1 Day</t>
  </si>
  <si>
    <t>VALOR UNITÁRIO</t>
  </si>
  <si>
    <t xml:space="preserve">Solution-based Licensing - WL - Managed Detection and Response by Acronis TRU - Standard - Acronis Cyber Protect Cloud          </t>
  </si>
  <si>
    <t>SRS8MSENS</t>
  </si>
  <si>
    <t>Solution-based Licensing - WL - Managed Detection and Response by Acronis TRU - Advanced - Acronis Cyber Protect Cloud          </t>
  </si>
  <si>
    <t>SRS9MSENS</t>
  </si>
  <si>
    <t>Managed Detection and Response (MDR) by Acronis TRU - Standard - WL - Acronis Cyber Protect Cloud</t>
  </si>
  <si>
    <t>SRI8MSENS</t>
  </si>
  <si>
    <t>Managed Detection and Response (MDR) by Acronis TRU - Advanced - WL - Acronis Cyber Protect Cloud</t>
  </si>
  <si>
    <t>SRI9MSENS</t>
  </si>
  <si>
    <t>SRIUMSENS</t>
  </si>
  <si>
    <t>Cyber Employee</t>
  </si>
  <si>
    <t>Cyber Workspace</t>
  </si>
  <si>
    <t>SWWAMSENS</t>
  </si>
  <si>
    <t>SWWBMSENS</t>
  </si>
  <si>
    <r>
      <t>BDR - WL - Microsoft 365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</si>
  <si>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BDR - WL - Google Workspace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</si>
  <si>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BDR - WL - Microsoft 365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</si>
  <si>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r>
      <t>BDR - WL - Google Workspace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</si>
  <si>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r>
      <t>Ultimate Protection - WL - Microsoft 365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</si>
  <si>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Ultimate Protection - WL - Google Workspace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</si>
  <si>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Ultimate Protection - WL - Microsoft 365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</si>
  <si>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r>
      <t>Ultimate Protection - WL - Google Workspace seat (unlimited Acronis Hosted Cloud Storage included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</si>
  <si>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t xml:space="preserve">Solution-based Licensing - WL - Managed Detection and Response - 3rd party - Standard - Acronis Cyber Protect Cloud          </t>
  </si>
  <si>
    <t>Solution-based Licensing - WL - Managed Detection and Response - 3rd party - Advanced - Acronis Cyber Protect Cloud          </t>
  </si>
  <si>
    <r>
      <t>Solution-based Licensing - Geo-redundant - WL - Microsoft 365 seat (unlimited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</si>
  <si>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Solution-based Licensing - Geo-redundant - WL - Google Workspace seat (unlimited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</si>
  <si>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t xml:space="preserve">Managed Detection and Response (MDR) - 3rd party - Standard - WL - Acronis Cyber Protect Cloud    </t>
  </si>
  <si>
    <t>Managed Detection and Response (MDR) - 3rd party - Advanced - WL - Acronis Cyber Protect Cloud          </t>
  </si>
  <si>
    <t>GenAI Protection - WL - Acronis Cyber Protect Cloud</t>
  </si>
  <si>
    <t>M365 and SaaS Security</t>
  </si>
  <si>
    <t>Remote Monitoring 
and Management</t>
  </si>
  <si>
    <t>Remote Monitoring and Management  (RMM) - Endpoint - Acronis Cyber Protect Cloud</t>
  </si>
  <si>
    <r>
      <t>Backup - WL - Microsoft 365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</si>
  <si>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Backup - WL - Microsoft 365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</si>
  <si>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r>
      <t>Backup - WL - Microsoft Entra ID seat (with unlimited Acronis Hosted Cloud storage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 - Acronis Cyber Protect Cloud</t>
    </r>
    <r>
      <rPr>
        <vertAlign val="superscript"/>
        <sz val="11"/>
        <rFont val="Calibri"/>
        <family val="2"/>
        <scheme val="minor"/>
      </rPr>
      <t>2</t>
    </r>
  </si>
  <si>
    <t>SRJEMSENS</t>
  </si>
  <si>
    <r>
      <rPr>
        <sz val="11"/>
        <color rgb="FF000000"/>
        <rFont val="Calibri"/>
        <family val="2"/>
      </rPr>
      <t>Backup - WL - Microsoft Entra ID seat (for SP/Azure/Google Hosted storage) - Acronis Cyber Protect Cloud</t>
    </r>
    <r>
      <rPr>
        <vertAlign val="superscript"/>
        <sz val="11"/>
        <color rgb="FF000000"/>
        <rFont val="Calibri"/>
        <family val="2"/>
      </rPr>
      <t>2</t>
    </r>
  </si>
  <si>
    <t>SRAEMSENS</t>
  </si>
  <si>
    <r>
      <t>Backup - WL - Google Workspace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</si>
  <si>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Backup - WL - Google Workspace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G2 - Acronis Cyber Protect Cloud</t>
    </r>
  </si>
  <si>
    <t>Microsoft 365 Backup
Powered by Microsoft</t>
  </si>
  <si>
    <r>
      <t>Backup - Geo-redundant - WL - Microsoft 365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</si>
  <si>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Backup - Geo-redundant - WL - Google Workspace seat (with unlimited Acronis Hosted Cloud storage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- G1 - Acronis Cyber Protect Cloud</t>
    </r>
  </si>
  <si>
    <r>
      <t>Email Archiving - WL - Microsoft 365 seat (with unlimited Acronis Hosted Cloud storage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 - G1 - Acronis Cyber Protect Cloud</t>
    </r>
  </si>
  <si>
    <r>
      <t>Email Archiving - WL - Microsoft 365 seat (with unlimited Acronis Hosted Cloud storage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 - G2 - Acronis Cyber Protect Cloud</t>
    </r>
  </si>
  <si>
    <t>Cyber Frame</t>
  </si>
  <si>
    <t>Cyber Frame Local</t>
  </si>
  <si>
    <t>Cyber Frame Local - 1 Physical CPU Core - Acronis Cyber Protect Cloud</t>
  </si>
  <si>
    <t>SFLAMSENS</t>
  </si>
  <si>
    <t>Cyber Frame Local - Usable Cluster Storage (per TB) - Acronis Cyber Protect Cloud</t>
  </si>
  <si>
    <t>SFLHMSENS</t>
  </si>
  <si>
    <t>Cyber Frame Cloud</t>
  </si>
  <si>
    <r>
      <t>Cyber Frame Cloud - vCPU, consumed vCPU,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</si>
  <si>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SFCAMSENS</t>
  </si>
  <si>
    <r>
      <t>Cyber Frame Cloud - RAM, consumed GB,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</si>
  <si>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SFCRMSENS</t>
  </si>
  <si>
    <r>
      <t>Cyber Frame Cloud - Block Storage, consumed GB,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</si>
  <si>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SFCHMSENS</t>
  </si>
  <si>
    <r>
      <t>Cyber Frame Cloud - Object Storage S3, consumed GB,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</si>
  <si>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SFCCMSENS</t>
  </si>
  <si>
    <r>
      <t>Cyber Frame Cloud - Public Floating IPv4, allocated IP addresses,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</si>
  <si>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SFCIMSENS</t>
  </si>
  <si>
    <r>
      <t>Cyber Frame Cloud - Windows Server License, per licensed vCPU, per month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Acronis Cyber Protect Cloud</t>
    </r>
  </si>
  <si>
    <t>SFCWMSENS</t>
  </si>
  <si>
    <r>
      <t xml:space="preserve">Cyber Workspace - Cyber Employee - Agent - Acronis Cyber Protect Cloud </t>
    </r>
    <r>
      <rPr>
        <vertAlign val="superscript"/>
        <sz val="11"/>
        <rFont val="Calibri"/>
        <family val="2"/>
        <scheme val="minor"/>
      </rPr>
      <t>4</t>
    </r>
  </si>
  <si>
    <r>
      <t xml:space="preserve">Cyber Workspace - Cyber Employee - Usage Unit - Acronis Cyber Protect Cloud </t>
    </r>
    <r>
      <rPr>
        <vertAlign val="superscript"/>
        <sz val="11"/>
        <rFont val="Calibri"/>
        <family val="2"/>
        <scheme val="minor"/>
      </rPr>
      <t>4</t>
    </r>
  </si>
  <si>
    <t>Cyber Infrastructure</t>
  </si>
  <si>
    <t>VALORES POR TIPO DE CONTRATO DE COMPROMISSO MÍNIMO</t>
  </si>
  <si>
    <t>JUNHO DE 2026</t>
  </si>
  <si>
    <t>VALIDADE: 01/06/2026 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</si>
</sst>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3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8"/>
      <color theme="0"/>
      <name val="Calibri"/>
      <family val="2"/>
    </font>
    <font>
      <sz val="11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rgb="FF99CCFF"/>
      <name val="Calibri"/>
      <family val="2"/>
      <scheme val="minor"/>
    </font>
    <font>
      <b/>
      <sz val="11"/>
      <color rgb="FF99CCFF"/>
      <name val="Calibri"/>
      <family val="2"/>
      <scheme val="minor"/>
    </font>
    <font>
      <b/>
      <sz val="16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rgb="FF000000"/>
      </patternFill>
    </fill>
    <fill>
      <patternFill patternType="solid">
        <fgColor theme="4" tint="-0.499984740745262"/>
        <bgColor theme="0" tint="-0.1499984740745262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7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thin">
        <color indexed="64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5" borderId="0" xfId="0" applyFill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43" fontId="6" fillId="4" borderId="0" xfId="3" applyFont="1" applyFill="1" applyBorder="1"/>
    <xf numFmtId="14" fontId="6" fillId="4" borderId="0" xfId="0" applyNumberFormat="1" applyFont="1" applyFill="1"/>
    <xf numFmtId="0" fontId="0" fillId="0" borderId="0" xfId="0" applyAlignment="1">
      <alignment horizontal="left"/>
    </xf>
    <xf numFmtId="43" fontId="0" fillId="0" borderId="0" xfId="3" applyFont="1" applyBorder="1"/>
    <xf numFmtId="14" fontId="0" fillId="0" borderId="0" xfId="0" applyNumberFormat="1"/>
    <xf numFmtId="14" fontId="0" fillId="7" borderId="0" xfId="0" applyNumberFormat="1" applyFill="1"/>
    <xf numFmtId="165" fontId="0" fillId="0" borderId="0" xfId="0" applyNumberFormat="1"/>
    <xf numFmtId="0" fontId="1" fillId="0" borderId="0" xfId="0" applyFont="1" applyAlignment="1" applyProtection="1">
      <alignment horizontal="center" vertical="center" wrapText="1"/>
      <protection locked="0"/>
    </xf>
    <xf numFmtId="0" fontId="0" fillId="3" borderId="0" xfId="0" applyFill="1"/>
    <xf numFmtId="0" fontId="7" fillId="3" borderId="0" xfId="0" applyFont="1" applyFill="1" applyAlignment="1">
      <alignment wrapText="1"/>
    </xf>
    <xf numFmtId="0" fontId="19" fillId="3" borderId="0" xfId="0" applyFont="1" applyFill="1"/>
    <xf numFmtId="0" fontId="3" fillId="3" borderId="9" xfId="0" applyFont="1" applyFill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43" fontId="0" fillId="0" borderId="0" xfId="0" applyNumberFormat="1"/>
    <xf numFmtId="0" fontId="17" fillId="0" borderId="0" xfId="0" applyFont="1"/>
    <xf numFmtId="14" fontId="9" fillId="0" borderId="9" xfId="0" applyNumberFormat="1" applyFont="1" applyBorder="1" applyAlignment="1" applyProtection="1">
      <alignment horizontal="center" vertical="center"/>
      <protection locked="0"/>
    </xf>
    <xf numFmtId="0" fontId="20" fillId="3" borderId="0" xfId="0" applyFont="1" applyFill="1"/>
    <xf numFmtId="0" fontId="0" fillId="0" borderId="0" xfId="0" applyAlignment="1">
      <alignment horizontal="center" vertical="center"/>
    </xf>
    <xf numFmtId="0" fontId="9" fillId="3" borderId="0" xfId="0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5" borderId="0" xfId="0" applyFont="1" applyFill="1"/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5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justify"/>
      <protection locked="0"/>
    </xf>
    <xf numFmtId="1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justify" vertical="center" wrapText="1"/>
      <protection locked="0"/>
    </xf>
    <xf numFmtId="43" fontId="3" fillId="3" borderId="9" xfId="3" applyFont="1" applyFill="1" applyBorder="1" applyAlignment="1" applyProtection="1">
      <alignment horizontal="justify" vertical="center" wrapText="1"/>
      <protection locked="0"/>
    </xf>
    <xf numFmtId="43" fontId="6" fillId="6" borderId="0" xfId="3" applyFont="1" applyFill="1" applyBorder="1" applyAlignment="1" applyProtection="1">
      <alignment vertical="center"/>
      <protection locked="0"/>
    </xf>
    <xf numFmtId="0" fontId="1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11" xfId="0" applyFont="1" applyBorder="1" applyAlignment="1">
      <alignment horizontal="center"/>
    </xf>
    <xf numFmtId="165" fontId="0" fillId="0" borderId="11" xfId="0" applyNumberForma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5" fontId="0" fillId="0" borderId="14" xfId="0" applyNumberFormat="1" applyBorder="1"/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/>
    <xf numFmtId="0" fontId="0" fillId="0" borderId="15" xfId="0" applyBorder="1"/>
    <xf numFmtId="0" fontId="13" fillId="6" borderId="14" xfId="4" applyFont="1" applyFill="1" applyBorder="1" applyAlignment="1">
      <alignment horizontal="center" vertical="center"/>
    </xf>
    <xf numFmtId="0" fontId="13" fillId="6" borderId="12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 vertical="center"/>
    </xf>
    <xf numFmtId="0" fontId="13" fillId="6" borderId="15" xfId="4" applyFont="1" applyFill="1" applyBorder="1" applyAlignment="1">
      <alignment horizontal="center" vertical="center"/>
    </xf>
    <xf numFmtId="0" fontId="13" fillId="6" borderId="15" xfId="4" applyFont="1" applyFill="1" applyBorder="1" applyAlignment="1">
      <alignment horizontal="center" vertical="center" wrapText="1"/>
    </xf>
    <xf numFmtId="0" fontId="12" fillId="0" borderId="18" xfId="4" applyBorder="1" applyAlignment="1">
      <alignment horizontal="center"/>
    </xf>
    <xf numFmtId="0" fontId="12" fillId="0" borderId="19" xfId="4" applyBorder="1" applyAlignment="1">
      <alignment horizontal="center"/>
    </xf>
    <xf numFmtId="0" fontId="28" fillId="0" borderId="20" xfId="4" applyFont="1" applyBorder="1" applyAlignment="1">
      <alignment horizontal="center" vertical="center"/>
    </xf>
    <xf numFmtId="0" fontId="26" fillId="0" borderId="20" xfId="4" applyFont="1" applyBorder="1" applyAlignment="1">
      <alignment vertical="center"/>
    </xf>
    <xf numFmtId="0" fontId="26" fillId="0" borderId="21" xfId="4" applyFont="1" applyBorder="1" applyAlignment="1">
      <alignment vertical="center"/>
    </xf>
    <xf numFmtId="0" fontId="26" fillId="0" borderId="21" xfId="4" applyFont="1" applyBorder="1" applyAlignment="1">
      <alignment horizontal="center" vertical="center"/>
    </xf>
    <xf numFmtId="0" fontId="12" fillId="8" borderId="18" xfId="4" applyFill="1" applyBorder="1" applyAlignment="1">
      <alignment horizontal="center"/>
    </xf>
    <xf numFmtId="0" fontId="12" fillId="8" borderId="19" xfId="4" applyFill="1" applyBorder="1" applyAlignment="1">
      <alignment horizontal="center"/>
    </xf>
    <xf numFmtId="0" fontId="28" fillId="8" borderId="20" xfId="4" applyFont="1" applyFill="1" applyBorder="1" applyAlignment="1">
      <alignment horizontal="center" vertical="center"/>
    </xf>
    <xf numFmtId="0" fontId="26" fillId="8" borderId="20" xfId="4" applyFont="1" applyFill="1" applyBorder="1" applyAlignment="1">
      <alignment vertical="center"/>
    </xf>
    <xf numFmtId="0" fontId="26" fillId="8" borderId="21" xfId="4" applyFont="1" applyFill="1" applyBorder="1" applyAlignment="1">
      <alignment vertical="center"/>
    </xf>
    <xf numFmtId="0" fontId="26" fillId="8" borderId="21" xfId="4" applyFont="1" applyFill="1" applyBorder="1" applyAlignment="1">
      <alignment horizontal="center" vertical="center"/>
    </xf>
    <xf numFmtId="0" fontId="12" fillId="8" borderId="23" xfId="4" applyFill="1" applyBorder="1" applyAlignment="1">
      <alignment horizontal="center"/>
    </xf>
    <xf numFmtId="0" fontId="12" fillId="8" borderId="22" xfId="4" applyFill="1" applyBorder="1" applyAlignment="1">
      <alignment horizontal="center"/>
    </xf>
    <xf numFmtId="0" fontId="28" fillId="8" borderId="24" xfId="4" applyFont="1" applyFill="1" applyBorder="1" applyAlignment="1">
      <alignment horizontal="center" vertical="center"/>
    </xf>
    <xf numFmtId="0" fontId="26" fillId="8" borderId="24" xfId="4" applyFont="1" applyFill="1" applyBorder="1" applyAlignment="1">
      <alignment vertical="center"/>
    </xf>
    <xf numFmtId="0" fontId="26" fillId="8" borderId="25" xfId="4" applyFont="1" applyFill="1" applyBorder="1" applyAlignment="1">
      <alignment vertical="center"/>
    </xf>
    <xf numFmtId="0" fontId="26" fillId="8" borderId="25" xfId="4" applyFont="1" applyFill="1" applyBorder="1" applyAlignment="1">
      <alignment horizontal="center" vertical="center"/>
    </xf>
    <xf numFmtId="0" fontId="12" fillId="0" borderId="14" xfId="4" applyBorder="1" applyAlignment="1">
      <alignment horizontal="center"/>
    </xf>
    <xf numFmtId="0" fontId="12" fillId="0" borderId="12" xfId="4" applyBorder="1" applyAlignment="1">
      <alignment horizontal="center"/>
    </xf>
    <xf numFmtId="0" fontId="28" fillId="0" borderId="13" xfId="4" applyFont="1" applyBorder="1" applyAlignment="1">
      <alignment horizontal="center" vertical="center"/>
    </xf>
    <xf numFmtId="0" fontId="26" fillId="0" borderId="13" xfId="4" applyFont="1" applyBorder="1" applyAlignment="1">
      <alignment vertical="center"/>
    </xf>
    <xf numFmtId="0" fontId="26" fillId="0" borderId="15" xfId="4" applyFont="1" applyBorder="1" applyAlignment="1">
      <alignment vertical="center"/>
    </xf>
    <xf numFmtId="0" fontId="26" fillId="0" borderId="15" xfId="4" applyFont="1" applyBorder="1" applyAlignment="1">
      <alignment horizontal="center" vertical="center"/>
    </xf>
    <xf numFmtId="0" fontId="12" fillId="0" borderId="23" xfId="4" applyBorder="1" applyAlignment="1">
      <alignment horizontal="center"/>
    </xf>
    <xf numFmtId="0" fontId="12" fillId="0" borderId="22" xfId="4" applyBorder="1" applyAlignment="1">
      <alignment horizontal="center"/>
    </xf>
    <xf numFmtId="0" fontId="28" fillId="0" borderId="24" xfId="4" applyFont="1" applyBorder="1" applyAlignment="1">
      <alignment horizontal="center" vertical="center"/>
    </xf>
    <xf numFmtId="0" fontId="26" fillId="0" borderId="24" xfId="4" applyFont="1" applyBorder="1" applyAlignment="1">
      <alignment vertical="center"/>
    </xf>
    <xf numFmtId="0" fontId="26" fillId="0" borderId="25" xfId="4" applyFont="1" applyBorder="1" applyAlignment="1">
      <alignment vertical="center"/>
    </xf>
    <xf numFmtId="0" fontId="26" fillId="0" borderId="25" xfId="4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28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165" fontId="0" fillId="0" borderId="29" xfId="0" applyNumberFormat="1" applyBorder="1"/>
    <xf numFmtId="0" fontId="6" fillId="10" borderId="35" xfId="0" applyFont="1" applyFill="1" applyBorder="1" applyAlignment="1">
      <alignment horizontal="center" vertical="center"/>
    </xf>
    <xf numFmtId="0" fontId="6" fillId="10" borderId="33" xfId="0" applyFont="1" applyFill="1" applyBorder="1" applyAlignment="1">
      <alignment horizontal="center" vertical="center"/>
    </xf>
    <xf numFmtId="0" fontId="6" fillId="10" borderId="33" xfId="0" applyFont="1" applyFill="1" applyBorder="1" applyAlignment="1">
      <alignment horizontal="center" vertical="center" wrapText="1"/>
    </xf>
    <xf numFmtId="0" fontId="6" fillId="11" borderId="33" xfId="0" applyFont="1" applyFill="1" applyBorder="1" applyAlignment="1">
      <alignment horizontal="center" vertical="center" wrapText="1"/>
    </xf>
    <xf numFmtId="165" fontId="6" fillId="10" borderId="36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 wrapText="1"/>
    </xf>
    <xf numFmtId="165" fontId="6" fillId="10" borderId="31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12" borderId="44" xfId="0" applyFill="1" applyBorder="1" applyAlignment="1">
      <alignment horizontal="left" indent="1"/>
    </xf>
    <xf numFmtId="0" fontId="0" fillId="12" borderId="45" xfId="0" applyFill="1" applyBorder="1" applyAlignment="1">
      <alignment horizontal="center" vertical="center"/>
    </xf>
    <xf numFmtId="0" fontId="0" fillId="12" borderId="46" xfId="0" applyFill="1" applyBorder="1" applyAlignment="1">
      <alignment horizontal="center" vertical="center"/>
    </xf>
    <xf numFmtId="0" fontId="0" fillId="12" borderId="48" xfId="0" applyFill="1" applyBorder="1" applyAlignment="1">
      <alignment horizontal="left" indent="1"/>
    </xf>
    <xf numFmtId="0" fontId="0" fillId="12" borderId="49" xfId="0" applyFill="1" applyBorder="1" applyAlignment="1">
      <alignment horizontal="center" vertical="center"/>
    </xf>
    <xf numFmtId="0" fontId="0" fillId="12" borderId="50" xfId="0" applyFill="1" applyBorder="1" applyAlignment="1">
      <alignment horizontal="center" vertical="center"/>
    </xf>
    <xf numFmtId="0" fontId="0" fillId="12" borderId="4" xfId="0" applyFill="1" applyBorder="1" applyAlignment="1">
      <alignment horizontal="left" indent="1"/>
    </xf>
    <xf numFmtId="0" fontId="0" fillId="12" borderId="53" xfId="0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58" xfId="0" applyFill="1" applyBorder="1" applyAlignment="1">
      <alignment horizontal="center" vertical="center"/>
    </xf>
    <xf numFmtId="0" fontId="0" fillId="12" borderId="61" xfId="0" applyFill="1" applyBorder="1" applyAlignment="1">
      <alignment horizontal="left" indent="1"/>
    </xf>
    <xf numFmtId="0" fontId="26" fillId="12" borderId="63" xfId="0" applyFont="1" applyFill="1" applyBorder="1" applyAlignment="1">
      <alignment horizontal="left" indent="1"/>
    </xf>
    <xf numFmtId="0" fontId="0" fillId="12" borderId="6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66" xfId="0" applyFill="1" applyBorder="1" applyAlignment="1">
      <alignment horizontal="center" vertical="center"/>
    </xf>
    <xf numFmtId="0" fontId="0" fillId="12" borderId="67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63" xfId="0" applyFill="1" applyBorder="1" applyAlignment="1">
      <alignment horizontal="left" indent="1"/>
    </xf>
    <xf numFmtId="0" fontId="2" fillId="12" borderId="44" xfId="0" applyFont="1" applyFill="1" applyBorder="1" applyAlignment="1">
      <alignment horizontal="left" indent="1"/>
    </xf>
    <xf numFmtId="0" fontId="2" fillId="12" borderId="57" xfId="0" applyFont="1" applyFill="1" applyBorder="1" applyAlignment="1">
      <alignment horizontal="center" vertical="center"/>
    </xf>
    <xf numFmtId="0" fontId="2" fillId="12" borderId="58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indent="1"/>
    </xf>
    <xf numFmtId="0" fontId="2" fillId="12" borderId="49" xfId="0" applyFont="1" applyFill="1" applyBorder="1" applyAlignment="1">
      <alignment horizontal="center" vertical="center"/>
    </xf>
    <xf numFmtId="0" fontId="2" fillId="12" borderId="50" xfId="0" applyFont="1" applyFill="1" applyBorder="1" applyAlignment="1">
      <alignment horizontal="center" vertical="center"/>
    </xf>
    <xf numFmtId="0" fontId="2" fillId="12" borderId="66" xfId="0" applyFont="1" applyFill="1" applyBorder="1" applyAlignment="1">
      <alignment horizontal="center" vertical="center"/>
    </xf>
    <xf numFmtId="0" fontId="2" fillId="12" borderId="67" xfId="0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left" indent="1"/>
    </xf>
    <xf numFmtId="0" fontId="2" fillId="12" borderId="64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center" vertical="center"/>
    </xf>
    <xf numFmtId="0" fontId="2" fillId="12" borderId="63" xfId="0" applyFont="1" applyFill="1" applyBorder="1" applyAlignment="1">
      <alignment horizontal="left" indent="1"/>
    </xf>
    <xf numFmtId="0" fontId="2" fillId="12" borderId="10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 indent="1"/>
    </xf>
    <xf numFmtId="0" fontId="2" fillId="12" borderId="63" xfId="0" applyFont="1" applyFill="1" applyBorder="1" applyAlignment="1">
      <alignment horizontal="left" vertical="center" indent="1"/>
    </xf>
    <xf numFmtId="0" fontId="2" fillId="12" borderId="73" xfId="0" applyFont="1" applyFill="1" applyBorder="1" applyAlignment="1">
      <alignment horizontal="left" indent="1"/>
    </xf>
    <xf numFmtId="0" fontId="2" fillId="12" borderId="30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0" fontId="2" fillId="12" borderId="75" xfId="0" applyFont="1" applyFill="1" applyBorder="1" applyAlignment="1">
      <alignment horizontal="left" indent="1"/>
    </xf>
    <xf numFmtId="0" fontId="2" fillId="12" borderId="45" xfId="0" applyFont="1" applyFill="1" applyBorder="1" applyAlignment="1">
      <alignment horizontal="center" vertical="center"/>
    </xf>
    <xf numFmtId="0" fontId="2" fillId="12" borderId="46" xfId="0" applyFont="1" applyFill="1" applyBorder="1" applyAlignment="1">
      <alignment horizontal="center" vertical="center"/>
    </xf>
    <xf numFmtId="0" fontId="2" fillId="12" borderId="77" xfId="0" applyFont="1" applyFill="1" applyBorder="1" applyAlignment="1">
      <alignment horizontal="left" indent="1"/>
    </xf>
    <xf numFmtId="0" fontId="2" fillId="12" borderId="78" xfId="0" applyFont="1" applyFill="1" applyBorder="1" applyAlignment="1">
      <alignment horizontal="left" indent="1"/>
    </xf>
    <xf numFmtId="0" fontId="2" fillId="12" borderId="79" xfId="0" applyFont="1" applyFill="1" applyBorder="1" applyAlignment="1">
      <alignment horizontal="left" indent="1"/>
    </xf>
    <xf numFmtId="0" fontId="2" fillId="12" borderId="53" xfId="0" applyFont="1" applyFill="1" applyBorder="1" applyAlignment="1">
      <alignment horizontal="center" vertical="center"/>
    </xf>
    <xf numFmtId="0" fontId="2" fillId="12" borderId="54" xfId="0" applyFont="1" applyFill="1" applyBorder="1" applyAlignment="1">
      <alignment horizontal="center" vertical="center"/>
    </xf>
    <xf numFmtId="0" fontId="2" fillId="12" borderId="82" xfId="0" applyFont="1" applyFill="1" applyBorder="1" applyAlignment="1">
      <alignment horizontal="left" indent="1"/>
    </xf>
    <xf numFmtId="0" fontId="2" fillId="12" borderId="84" xfId="0" applyFont="1" applyFill="1" applyBorder="1" applyAlignment="1">
      <alignment horizontal="left" indent="1"/>
    </xf>
    <xf numFmtId="0" fontId="16" fillId="12" borderId="26" xfId="0" applyFont="1" applyFill="1" applyBorder="1" applyAlignment="1">
      <alignment horizontal="left" indent="1"/>
    </xf>
    <xf numFmtId="0" fontId="2" fillId="12" borderId="9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6" fillId="12" borderId="26" xfId="0" applyFont="1" applyFill="1" applyBorder="1" applyAlignment="1">
      <alignment horizontal="left" vertical="center" indent="1"/>
    </xf>
    <xf numFmtId="0" fontId="16" fillId="12" borderId="78" xfId="0" applyFont="1" applyFill="1" applyBorder="1" applyAlignment="1">
      <alignment horizontal="left" indent="1"/>
    </xf>
    <xf numFmtId="0" fontId="12" fillId="12" borderId="78" xfId="4" applyFill="1" applyBorder="1" applyAlignment="1">
      <alignment horizontal="left" indent="1"/>
    </xf>
    <xf numFmtId="0" fontId="15" fillId="14" borderId="89" xfId="0" applyFont="1" applyFill="1" applyBorder="1" applyAlignment="1">
      <alignment horizontal="center" vertical="center" wrapText="1"/>
    </xf>
    <xf numFmtId="0" fontId="2" fillId="12" borderId="90" xfId="0" applyFont="1" applyFill="1" applyBorder="1" applyAlignment="1">
      <alignment horizontal="left" indent="1"/>
    </xf>
    <xf numFmtId="0" fontId="2" fillId="12" borderId="61" xfId="0" applyFont="1" applyFill="1" applyBorder="1" applyAlignment="1">
      <alignment horizontal="left" indent="1"/>
    </xf>
    <xf numFmtId="0" fontId="16" fillId="12" borderId="61" xfId="0" applyFont="1" applyFill="1" applyBorder="1" applyAlignment="1">
      <alignment horizontal="left" indent="1"/>
    </xf>
    <xf numFmtId="0" fontId="2" fillId="12" borderId="80" xfId="0" applyFont="1" applyFill="1" applyBorder="1" applyAlignment="1">
      <alignment horizontal="left" vertical="center" indent="1"/>
    </xf>
    <xf numFmtId="0" fontId="2" fillId="12" borderId="84" xfId="0" applyFont="1" applyFill="1" applyBorder="1" applyAlignment="1">
      <alignment horizontal="left" vertical="center" indent="1"/>
    </xf>
    <xf numFmtId="0" fontId="2" fillId="12" borderId="77" xfId="0" applyFont="1" applyFill="1" applyBorder="1" applyAlignment="1">
      <alignment horizontal="left" vertical="center" indent="1"/>
    </xf>
    <xf numFmtId="0" fontId="2" fillId="12" borderId="82" xfId="0" applyFont="1" applyFill="1" applyBorder="1" applyAlignment="1">
      <alignment horizontal="left" vertical="center" indent="1"/>
    </xf>
    <xf numFmtId="0" fontId="2" fillId="12" borderId="92" xfId="0" applyFont="1" applyFill="1" applyBorder="1" applyAlignment="1">
      <alignment horizontal="left" indent="1"/>
    </xf>
    <xf numFmtId="0" fontId="16" fillId="12" borderId="92" xfId="0" applyFont="1" applyFill="1" applyBorder="1" applyAlignment="1">
      <alignment horizontal="left" indent="1"/>
    </xf>
    <xf numFmtId="0" fontId="2" fillId="12" borderId="93" xfId="0" applyFont="1" applyFill="1" applyBorder="1" applyAlignment="1">
      <alignment horizontal="left" indent="1"/>
    </xf>
    <xf numFmtId="0" fontId="16" fillId="12" borderId="95" xfId="0" applyFont="1" applyFill="1" applyBorder="1" applyAlignment="1">
      <alignment horizontal="left" indent="1"/>
    </xf>
    <xf numFmtId="0" fontId="2" fillId="12" borderId="96" xfId="0" applyFont="1" applyFill="1" applyBorder="1" applyAlignment="1">
      <alignment horizontal="center" vertical="center"/>
    </xf>
    <xf numFmtId="0" fontId="2" fillId="12" borderId="97" xfId="0" applyFont="1" applyFill="1" applyBorder="1" applyAlignment="1">
      <alignment horizontal="center" vertical="center"/>
    </xf>
    <xf numFmtId="0" fontId="16" fillId="12" borderId="98" xfId="0" applyFont="1" applyFill="1" applyBorder="1" applyAlignment="1">
      <alignment horizontal="left" indent="1"/>
    </xf>
    <xf numFmtId="0" fontId="16" fillId="12" borderId="99" xfId="0" applyFont="1" applyFill="1" applyBorder="1" applyAlignment="1">
      <alignment horizontal="left" indent="1"/>
    </xf>
    <xf numFmtId="0" fontId="16" fillId="12" borderId="100" xfId="0" applyFont="1" applyFill="1" applyBorder="1" applyAlignment="1">
      <alignment horizontal="left" indent="1"/>
    </xf>
    <xf numFmtId="0" fontId="2" fillId="12" borderId="90" xfId="0" applyFont="1" applyFill="1" applyBorder="1" applyAlignment="1">
      <alignment horizontal="center" vertical="center"/>
    </xf>
    <xf numFmtId="0" fontId="16" fillId="12" borderId="65" xfId="0" applyFont="1" applyFill="1" applyBorder="1" applyAlignment="1">
      <alignment horizontal="center"/>
    </xf>
    <xf numFmtId="0" fontId="16" fillId="12" borderId="96" xfId="0" applyFont="1" applyFill="1" applyBorder="1" applyAlignment="1">
      <alignment horizontal="left" indent="1"/>
    </xf>
    <xf numFmtId="0" fontId="2" fillId="12" borderId="101" xfId="0" applyFont="1" applyFill="1" applyBorder="1" applyAlignment="1">
      <alignment horizontal="center" vertical="center"/>
    </xf>
    <xf numFmtId="0" fontId="16" fillId="12" borderId="97" xfId="0" applyFont="1" applyFill="1" applyBorder="1" applyAlignment="1">
      <alignment horizontal="left" indent="1"/>
    </xf>
    <xf numFmtId="0" fontId="16" fillId="12" borderId="103" xfId="0" applyFont="1" applyFill="1" applyBorder="1" applyAlignment="1">
      <alignment horizontal="left" indent="1"/>
    </xf>
    <xf numFmtId="0" fontId="2" fillId="12" borderId="103" xfId="0" applyFont="1" applyFill="1" applyBorder="1" applyAlignment="1">
      <alignment horizontal="center" vertical="center"/>
    </xf>
    <xf numFmtId="0" fontId="2" fillId="12" borderId="104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left" indent="1"/>
    </xf>
    <xf numFmtId="0" fontId="2" fillId="12" borderId="41" xfId="0" applyFont="1" applyFill="1" applyBorder="1" applyAlignment="1">
      <alignment horizontal="center" vertical="center"/>
    </xf>
    <xf numFmtId="0" fontId="16" fillId="12" borderId="82" xfId="0" applyFont="1" applyFill="1" applyBorder="1" applyAlignment="1">
      <alignment horizontal="left" indent="1"/>
    </xf>
    <xf numFmtId="0" fontId="16" fillId="12" borderId="84" xfId="0" applyFont="1" applyFill="1" applyBorder="1" applyAlignment="1">
      <alignment horizontal="left" indent="1"/>
    </xf>
    <xf numFmtId="164" fontId="0" fillId="0" borderId="38" xfId="0" applyNumberFormat="1" applyBorder="1"/>
    <xf numFmtId="0" fontId="0" fillId="12" borderId="7" xfId="0" applyFill="1" applyBorder="1" applyAlignment="1">
      <alignment horizontal="left" vertical="center" indent="1"/>
    </xf>
    <xf numFmtId="0" fontId="0" fillId="12" borderId="30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164" fontId="0" fillId="0" borderId="111" xfId="0" applyNumberFormat="1" applyBorder="1"/>
    <xf numFmtId="0" fontId="27" fillId="6" borderId="109" xfId="0" applyFont="1" applyFill="1" applyBorder="1" applyAlignment="1">
      <alignment horizontal="center" vertical="center"/>
    </xf>
    <xf numFmtId="0" fontId="0" fillId="12" borderId="44" xfId="0" applyFill="1" applyBorder="1" applyAlignment="1">
      <alignment horizontal="left" vertical="center" indent="1"/>
    </xf>
    <xf numFmtId="0" fontId="0" fillId="12" borderId="48" xfId="0" applyFill="1" applyBorder="1" applyAlignment="1">
      <alignment horizontal="left" vertical="center" indent="1"/>
    </xf>
    <xf numFmtId="0" fontId="0" fillId="12" borderId="4" xfId="0" applyFill="1" applyBorder="1" applyAlignment="1">
      <alignment horizontal="left" vertical="center" indent="1"/>
    </xf>
    <xf numFmtId="0" fontId="0" fillId="12" borderId="61" xfId="0" applyFill="1" applyBorder="1" applyAlignment="1">
      <alignment horizontal="left" vertical="center" indent="1"/>
    </xf>
    <xf numFmtId="0" fontId="26" fillId="12" borderId="63" xfId="0" applyFont="1" applyFill="1" applyBorder="1" applyAlignment="1">
      <alignment horizontal="left" vertical="center" indent="1"/>
    </xf>
    <xf numFmtId="0" fontId="0" fillId="12" borderId="63" xfId="0" applyFill="1" applyBorder="1" applyAlignment="1">
      <alignment horizontal="left" vertical="center" indent="1"/>
    </xf>
    <xf numFmtId="0" fontId="2" fillId="12" borderId="44" xfId="0" applyFont="1" applyFill="1" applyBorder="1" applyAlignment="1">
      <alignment horizontal="left" vertical="center" indent="1"/>
    </xf>
    <xf numFmtId="0" fontId="2" fillId="12" borderId="51" xfId="0" applyFont="1" applyFill="1" applyBorder="1" applyAlignment="1">
      <alignment horizontal="left" vertical="center" indent="1"/>
    </xf>
    <xf numFmtId="0" fontId="2" fillId="12" borderId="73" xfId="0" applyFont="1" applyFill="1" applyBorder="1" applyAlignment="1">
      <alignment horizontal="left" vertical="center" indent="1"/>
    </xf>
    <xf numFmtId="0" fontId="2" fillId="12" borderId="75" xfId="0" applyFont="1" applyFill="1" applyBorder="1" applyAlignment="1">
      <alignment horizontal="left" vertical="center" indent="1"/>
    </xf>
    <xf numFmtId="0" fontId="2" fillId="12" borderId="78" xfId="0" applyFont="1" applyFill="1" applyBorder="1" applyAlignment="1">
      <alignment horizontal="left" vertical="center" indent="1"/>
    </xf>
    <xf numFmtId="0" fontId="2" fillId="12" borderId="79" xfId="0" applyFont="1" applyFill="1" applyBorder="1" applyAlignment="1">
      <alignment horizontal="left" vertical="center" indent="1"/>
    </xf>
    <xf numFmtId="0" fontId="16" fillId="12" borderId="78" xfId="0" applyFont="1" applyFill="1" applyBorder="1" applyAlignment="1">
      <alignment horizontal="left" vertical="center" indent="1"/>
    </xf>
    <xf numFmtId="0" fontId="12" fillId="12" borderId="78" xfId="4" applyFill="1" applyBorder="1" applyAlignment="1">
      <alignment horizontal="left" vertical="center" indent="1"/>
    </xf>
    <xf numFmtId="0" fontId="2" fillId="12" borderId="90" xfId="0" applyFont="1" applyFill="1" applyBorder="1" applyAlignment="1">
      <alignment horizontal="left" vertical="center" indent="1"/>
    </xf>
    <xf numFmtId="0" fontId="2" fillId="12" borderId="61" xfId="0" applyFont="1" applyFill="1" applyBorder="1" applyAlignment="1">
      <alignment horizontal="left" vertical="center" indent="1"/>
    </xf>
    <xf numFmtId="0" fontId="16" fillId="12" borderId="61" xfId="0" applyFont="1" applyFill="1" applyBorder="1" applyAlignment="1">
      <alignment horizontal="left" vertical="center" indent="1"/>
    </xf>
    <xf numFmtId="0" fontId="2" fillId="12" borderId="92" xfId="0" applyFont="1" applyFill="1" applyBorder="1" applyAlignment="1">
      <alignment horizontal="left" vertical="center" indent="1"/>
    </xf>
    <xf numFmtId="0" fontId="16" fillId="12" borderId="92" xfId="0" applyFont="1" applyFill="1" applyBorder="1" applyAlignment="1">
      <alignment horizontal="left" vertical="center" indent="1"/>
    </xf>
    <xf numFmtId="0" fontId="2" fillId="12" borderId="93" xfId="0" applyFont="1" applyFill="1" applyBorder="1" applyAlignment="1">
      <alignment horizontal="left" vertical="center" indent="1"/>
    </xf>
    <xf numFmtId="0" fontId="16" fillId="12" borderId="95" xfId="0" applyFont="1" applyFill="1" applyBorder="1" applyAlignment="1">
      <alignment horizontal="left" vertical="center" indent="1"/>
    </xf>
    <xf numFmtId="0" fontId="16" fillId="12" borderId="98" xfId="0" applyFont="1" applyFill="1" applyBorder="1" applyAlignment="1">
      <alignment horizontal="left" vertical="center" indent="1"/>
    </xf>
    <xf numFmtId="0" fontId="16" fillId="12" borderId="99" xfId="0" applyFont="1" applyFill="1" applyBorder="1" applyAlignment="1">
      <alignment horizontal="left" vertical="center" indent="1"/>
    </xf>
    <xf numFmtId="0" fontId="16" fillId="12" borderId="100" xfId="0" applyFont="1" applyFill="1" applyBorder="1" applyAlignment="1">
      <alignment horizontal="left" vertical="center" indent="1"/>
    </xf>
    <xf numFmtId="0" fontId="16" fillId="12" borderId="96" xfId="0" applyFont="1" applyFill="1" applyBorder="1" applyAlignment="1">
      <alignment horizontal="left" vertical="center" indent="1"/>
    </xf>
    <xf numFmtId="0" fontId="16" fillId="12" borderId="97" xfId="0" applyFont="1" applyFill="1" applyBorder="1" applyAlignment="1">
      <alignment horizontal="left" vertical="center" indent="1"/>
    </xf>
    <xf numFmtId="0" fontId="16" fillId="12" borderId="103" xfId="0" applyFont="1" applyFill="1" applyBorder="1" applyAlignment="1">
      <alignment horizontal="left" vertical="center" indent="1"/>
    </xf>
    <xf numFmtId="0" fontId="16" fillId="12" borderId="2" xfId="0" applyFont="1" applyFill="1" applyBorder="1" applyAlignment="1">
      <alignment horizontal="left" vertical="center" indent="1"/>
    </xf>
    <xf numFmtId="0" fontId="16" fillId="12" borderId="82" xfId="0" applyFont="1" applyFill="1" applyBorder="1" applyAlignment="1">
      <alignment horizontal="left" vertical="center" indent="1"/>
    </xf>
    <xf numFmtId="0" fontId="16" fillId="12" borderId="84" xfId="0" applyFont="1" applyFill="1" applyBorder="1" applyAlignment="1">
      <alignment horizontal="left" vertical="center" indent="1"/>
    </xf>
    <xf numFmtId="0" fontId="12" fillId="12" borderId="0" xfId="4" applyFill="1" applyAlignment="1">
      <alignment horizontal="left" vertical="center" indent="1"/>
    </xf>
    <xf numFmtId="0" fontId="2" fillId="12" borderId="42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3" xfId="0" applyNumberFormat="1" applyBorder="1" applyAlignment="1">
      <alignment horizontal="center" vertical="center"/>
    </xf>
    <xf numFmtId="164" fontId="0" fillId="0" borderId="109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2" fillId="12" borderId="114" xfId="0" applyFont="1" applyFill="1" applyBorder="1" applyAlignment="1">
      <alignment horizontal="left" vertical="center" indent="1"/>
    </xf>
    <xf numFmtId="0" fontId="2" fillId="12" borderId="115" xfId="0" applyFont="1" applyFill="1" applyBorder="1" applyAlignment="1">
      <alignment horizontal="center" vertical="center"/>
    </xf>
    <xf numFmtId="164" fontId="0" fillId="0" borderId="116" xfId="0" applyNumberFormat="1" applyBorder="1" applyAlignment="1">
      <alignment horizontal="center" vertical="center"/>
    </xf>
    <xf numFmtId="164" fontId="0" fillId="0" borderId="111" xfId="0" applyNumberFormat="1" applyBorder="1" applyAlignment="1">
      <alignment horizontal="center" vertical="center"/>
    </xf>
    <xf numFmtId="0" fontId="2" fillId="12" borderId="117" xfId="0" applyFont="1" applyFill="1" applyBorder="1" applyAlignment="1">
      <alignment horizontal="left" vertical="center" indent="1"/>
    </xf>
    <xf numFmtId="0" fontId="2" fillId="12" borderId="118" xfId="0" applyFont="1" applyFill="1" applyBorder="1" applyAlignment="1">
      <alignment horizontal="left" vertical="center" indent="1"/>
    </xf>
    <xf numFmtId="0" fontId="16" fillId="12" borderId="119" xfId="0" applyFont="1" applyFill="1" applyBorder="1" applyAlignment="1">
      <alignment horizontal="left" vertical="center" indent="1"/>
    </xf>
    <xf numFmtId="0" fontId="2" fillId="12" borderId="120" xfId="0" applyFont="1" applyFill="1" applyBorder="1" applyAlignment="1">
      <alignment horizontal="center" vertical="center"/>
    </xf>
    <xf numFmtId="0" fontId="16" fillId="12" borderId="114" xfId="0" applyFont="1" applyFill="1" applyBorder="1" applyAlignment="1">
      <alignment horizontal="left" vertical="center" indent="1"/>
    </xf>
    <xf numFmtId="0" fontId="12" fillId="12" borderId="75" xfId="4" applyFill="1" applyBorder="1" applyAlignment="1">
      <alignment horizontal="left" vertical="center" indent="1"/>
    </xf>
    <xf numFmtId="0" fontId="2" fillId="12" borderId="121" xfId="0" applyFont="1" applyFill="1" applyBorder="1" applyAlignment="1">
      <alignment horizontal="left" vertical="center" indent="1"/>
    </xf>
    <xf numFmtId="0" fontId="16" fillId="12" borderId="73" xfId="0" applyFont="1" applyFill="1" applyBorder="1" applyAlignment="1">
      <alignment horizontal="left" vertical="center" indent="1"/>
    </xf>
    <xf numFmtId="0" fontId="16" fillId="12" borderId="75" xfId="0" applyFont="1" applyFill="1" applyBorder="1" applyAlignment="1">
      <alignment horizontal="left" vertical="center" indent="1"/>
    </xf>
    <xf numFmtId="0" fontId="0" fillId="12" borderId="115" xfId="0" applyFill="1" applyBorder="1" applyAlignment="1">
      <alignment horizontal="center" vertical="center"/>
    </xf>
    <xf numFmtId="0" fontId="0" fillId="12" borderId="104" xfId="0" applyFill="1" applyBorder="1" applyAlignment="1">
      <alignment horizontal="center" vertical="center"/>
    </xf>
    <xf numFmtId="0" fontId="16" fillId="12" borderId="79" xfId="0" applyFont="1" applyFill="1" applyBorder="1" applyAlignment="1">
      <alignment horizontal="left" vertical="center" indent="1"/>
    </xf>
    <xf numFmtId="164" fontId="0" fillId="0" borderId="56" xfId="0" applyNumberFormat="1" applyBorder="1" applyAlignment="1">
      <alignment horizontal="center" vertical="center"/>
    </xf>
    <xf numFmtId="0" fontId="0" fillId="12" borderId="123" xfId="0" applyFill="1" applyBorder="1" applyAlignment="1">
      <alignment horizontal="left" vertical="center" indent="1"/>
    </xf>
    <xf numFmtId="0" fontId="0" fillId="12" borderId="33" xfId="0" applyFill="1" applyBorder="1" applyAlignment="1">
      <alignment horizontal="center" vertical="center"/>
    </xf>
    <xf numFmtId="0" fontId="0" fillId="12" borderId="124" xfId="0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0" fillId="12" borderId="34" xfId="0" applyFill="1" applyBorder="1" applyAlignment="1">
      <alignment horizontal="left" vertical="center" indent="1"/>
    </xf>
    <xf numFmtId="4" fontId="30" fillId="9" borderId="12" xfId="0" applyNumberFormat="1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0" fillId="12" borderId="125" xfId="0" applyFill="1" applyBorder="1" applyAlignment="1">
      <alignment horizontal="left" vertical="center" indent="1"/>
    </xf>
    <xf numFmtId="0" fontId="27" fillId="6" borderId="113" xfId="0" applyFont="1" applyFill="1" applyBorder="1" applyAlignment="1">
      <alignment horizontal="center" vertical="center"/>
    </xf>
    <xf numFmtId="4" fontId="30" fillId="9" borderId="56" xfId="0" applyNumberFormat="1" applyFont="1" applyFill="1" applyBorder="1" applyAlignment="1">
      <alignment horizontal="center" vertical="center" wrapText="1"/>
    </xf>
    <xf numFmtId="164" fontId="0" fillId="0" borderId="62" xfId="0" applyNumberFormat="1" applyBorder="1" applyAlignment="1">
      <alignment horizontal="center" vertical="center"/>
    </xf>
    <xf numFmtId="0" fontId="0" fillId="12" borderId="125" xfId="0" applyFill="1" applyBorder="1" applyAlignment="1">
      <alignment horizontal="left" indent="1"/>
    </xf>
    <xf numFmtId="164" fontId="0" fillId="0" borderId="109" xfId="0" applyNumberFormat="1" applyBorder="1"/>
    <xf numFmtId="0" fontId="12" fillId="12" borderId="7" xfId="4" applyFill="1" applyBorder="1" applyAlignment="1">
      <alignment horizontal="left" indent="1"/>
    </xf>
    <xf numFmtId="0" fontId="2" fillId="12" borderId="114" xfId="0" applyFont="1" applyFill="1" applyBorder="1" applyAlignment="1">
      <alignment horizontal="left" indent="1"/>
    </xf>
    <xf numFmtId="0" fontId="2" fillId="12" borderId="117" xfId="0" applyFont="1" applyFill="1" applyBorder="1" applyAlignment="1">
      <alignment horizontal="left" indent="1"/>
    </xf>
    <xf numFmtId="0" fontId="2" fillId="12" borderId="118" xfId="0" applyFont="1" applyFill="1" applyBorder="1" applyAlignment="1">
      <alignment horizontal="left" indent="1"/>
    </xf>
    <xf numFmtId="0" fontId="16" fillId="12" borderId="119" xfId="0" applyFont="1" applyFill="1" applyBorder="1" applyAlignment="1">
      <alignment horizontal="left" indent="1"/>
    </xf>
    <xf numFmtId="0" fontId="2" fillId="12" borderId="121" xfId="0" applyFont="1" applyFill="1" applyBorder="1" applyAlignment="1">
      <alignment horizontal="left" indent="1"/>
    </xf>
    <xf numFmtId="0" fontId="16" fillId="12" borderId="73" xfId="0" applyFont="1" applyFill="1" applyBorder="1" applyAlignment="1">
      <alignment horizontal="left" indent="1"/>
    </xf>
    <xf numFmtId="0" fontId="16" fillId="12" borderId="75" xfId="0" applyFont="1" applyFill="1" applyBorder="1" applyAlignment="1">
      <alignment horizontal="left" indent="1"/>
    </xf>
    <xf numFmtId="0" fontId="16" fillId="12" borderId="114" xfId="0" applyFont="1" applyFill="1" applyBorder="1" applyAlignment="1">
      <alignment horizontal="left" indent="1"/>
    </xf>
    <xf numFmtId="164" fontId="0" fillId="0" borderId="127" xfId="0" applyNumberFormat="1" applyBorder="1"/>
    <xf numFmtId="164" fontId="0" fillId="0" borderId="36" xfId="0" applyNumberFormat="1" applyBorder="1"/>
    <xf numFmtId="0" fontId="14" fillId="15" borderId="32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22" xfId="0" applyFont="1" applyFill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14" fillId="15" borderId="94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15" borderId="8" xfId="0" applyFont="1" applyFill="1" applyBorder="1" applyAlignment="1">
      <alignment horizontal="center" vertical="center" wrapText="1"/>
    </xf>
    <xf numFmtId="0" fontId="15" fillId="15" borderId="106" xfId="0" applyFont="1" applyFill="1" applyBorder="1" applyAlignment="1">
      <alignment horizontal="center" vertical="center" wrapText="1"/>
    </xf>
    <xf numFmtId="0" fontId="15" fillId="15" borderId="47" xfId="0" applyFont="1" applyFill="1" applyBorder="1" applyAlignment="1">
      <alignment horizontal="center" vertical="center" wrapText="1"/>
    </xf>
    <xf numFmtId="0" fontId="15" fillId="15" borderId="91" xfId="0" applyFont="1" applyFill="1" applyBorder="1" applyAlignment="1">
      <alignment horizontal="center" vertical="center" wrapText="1"/>
    </xf>
    <xf numFmtId="0" fontId="15" fillId="15" borderId="43" xfId="0" applyFont="1" applyFill="1" applyBorder="1" applyAlignment="1">
      <alignment horizontal="center" vertical="center" wrapText="1"/>
    </xf>
    <xf numFmtId="0" fontId="15" fillId="15" borderId="112" xfId="0" applyFont="1" applyFill="1" applyBorder="1" applyAlignment="1">
      <alignment horizontal="center" vertical="center" wrapText="1"/>
    </xf>
    <xf numFmtId="0" fontId="15" fillId="15" borderId="88" xfId="0" applyFont="1" applyFill="1" applyBorder="1" applyAlignment="1">
      <alignment horizontal="center" vertical="center" wrapText="1"/>
    </xf>
    <xf numFmtId="0" fontId="15" fillId="15" borderId="89" xfId="0" applyFont="1" applyFill="1" applyBorder="1" applyAlignment="1">
      <alignment horizontal="center" vertical="center" wrapText="1"/>
    </xf>
    <xf numFmtId="0" fontId="15" fillId="15" borderId="87" xfId="0" applyFont="1" applyFill="1" applyBorder="1" applyAlignment="1">
      <alignment horizontal="center" vertical="center" wrapText="1"/>
    </xf>
    <xf numFmtId="0" fontId="15" fillId="15" borderId="102" xfId="0" applyFont="1" applyFill="1" applyBorder="1" applyAlignment="1">
      <alignment horizontal="center" vertical="center" wrapText="1"/>
    </xf>
    <xf numFmtId="0" fontId="15" fillId="15" borderId="105" xfId="0" applyFont="1" applyFill="1" applyBorder="1" applyAlignment="1">
      <alignment horizontal="center" vertical="center" wrapText="1"/>
    </xf>
    <xf numFmtId="0" fontId="25" fillId="14" borderId="110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6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wrapText="1"/>
    </xf>
    <xf numFmtId="0" fontId="24" fillId="6" borderId="40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/>
    </xf>
    <xf numFmtId="0" fontId="23" fillId="6" borderId="39" xfId="0" applyFont="1" applyFill="1" applyBorder="1" applyAlignment="1" applyProtection="1">
      <alignment horizontal="center" vertical="center"/>
      <protection hidden="1"/>
    </xf>
    <xf numFmtId="0" fontId="23" fillId="6" borderId="17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24" fillId="6" borderId="41" xfId="0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15" fillId="14" borderId="87" xfId="0" applyFont="1" applyFill="1" applyBorder="1" applyAlignment="1">
      <alignment horizontal="center" vertical="center"/>
    </xf>
    <xf numFmtId="0" fontId="15" fillId="14" borderId="88" xfId="0" applyFont="1" applyFill="1" applyBorder="1" applyAlignment="1">
      <alignment horizontal="center" vertical="center"/>
    </xf>
    <xf numFmtId="0" fontId="15" fillId="14" borderId="89" xfId="0" applyFont="1" applyFill="1" applyBorder="1" applyAlignment="1">
      <alignment horizontal="center" vertical="center"/>
    </xf>
    <xf numFmtId="0" fontId="15" fillId="14" borderId="47" xfId="0" applyFont="1" applyFill="1" applyBorder="1" applyAlignment="1">
      <alignment horizontal="center" vertical="center" wrapText="1"/>
    </xf>
    <xf numFmtId="0" fontId="15" fillId="14" borderId="9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74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4" fillId="14" borderId="94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9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 wrapText="1"/>
    </xf>
    <xf numFmtId="0" fontId="15" fillId="14" borderId="51" xfId="0" applyFont="1" applyFill="1" applyBorder="1" applyAlignment="1">
      <alignment horizontal="center" vertical="center" wrapText="1"/>
    </xf>
    <xf numFmtId="0" fontId="15" fillId="14" borderId="88" xfId="0" applyFont="1" applyFill="1" applyBorder="1" applyAlignment="1">
      <alignment horizontal="center" vertical="center" wrapText="1"/>
    </xf>
    <xf numFmtId="0" fontId="15" fillId="14" borderId="102" xfId="0" applyFont="1" applyFill="1" applyBorder="1" applyAlignment="1">
      <alignment horizontal="center" vertical="center" wrapText="1"/>
    </xf>
    <xf numFmtId="0" fontId="25" fillId="13" borderId="43" xfId="0" applyFont="1" applyFill="1" applyBorder="1" applyAlignment="1">
      <alignment horizontal="center" vertical="center" wrapText="1"/>
    </xf>
    <xf numFmtId="0" fontId="25" fillId="13" borderId="47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14" fillId="13" borderId="4" xfId="4" applyFont="1" applyFill="1" applyBorder="1" applyAlignment="1">
      <alignment horizontal="center" vertical="center" wrapText="1"/>
    </xf>
    <xf numFmtId="0" fontId="14" fillId="13" borderId="5" xfId="4" applyFont="1" applyFill="1" applyBorder="1" applyAlignment="1">
      <alignment horizontal="center" vertical="center" wrapText="1"/>
    </xf>
    <xf numFmtId="0" fontId="14" fillId="13" borderId="51" xfId="4" applyFont="1" applyFill="1" applyBorder="1" applyAlignment="1">
      <alignment horizontal="center" vertical="center" wrapText="1"/>
    </xf>
    <xf numFmtId="0" fontId="14" fillId="13" borderId="52" xfId="4" applyFont="1" applyFill="1" applyBorder="1" applyAlignment="1">
      <alignment horizontal="center" vertical="center" wrapText="1"/>
    </xf>
    <xf numFmtId="0" fontId="14" fillId="13" borderId="69" xfId="4" applyFont="1" applyFill="1" applyBorder="1" applyAlignment="1">
      <alignment horizontal="center" vertical="center" wrapText="1"/>
    </xf>
    <xf numFmtId="0" fontId="14" fillId="13" borderId="70" xfId="4" applyFont="1" applyFill="1" applyBorder="1" applyAlignment="1">
      <alignment horizontal="center" vertical="center" wrapText="1"/>
    </xf>
    <xf numFmtId="0" fontId="14" fillId="13" borderId="71" xfId="4" applyFont="1" applyFill="1" applyBorder="1" applyAlignment="1">
      <alignment horizontal="center" vertical="center" wrapText="1"/>
    </xf>
    <xf numFmtId="0" fontId="14" fillId="13" borderId="72" xfId="4" applyFont="1" applyFill="1" applyBorder="1" applyAlignment="1">
      <alignment horizontal="center" vertical="center" wrapText="1"/>
    </xf>
    <xf numFmtId="0" fontId="14" fillId="13" borderId="6" xfId="4" applyFont="1" applyFill="1" applyBorder="1" applyAlignment="1">
      <alignment horizontal="center" vertical="center" wrapText="1"/>
    </xf>
    <xf numFmtId="0" fontId="14" fillId="13" borderId="8" xfId="4" applyFont="1" applyFill="1" applyBorder="1" applyAlignment="1">
      <alignment horizontal="center" vertical="center" wrapText="1"/>
    </xf>
    <xf numFmtId="0" fontId="15" fillId="13" borderId="56" xfId="4" applyFont="1" applyFill="1" applyBorder="1" applyAlignment="1">
      <alignment horizontal="center" vertical="center" wrapText="1"/>
    </xf>
    <xf numFmtId="0" fontId="15" fillId="13" borderId="60" xfId="4" applyFont="1" applyFill="1" applyBorder="1" applyAlignment="1">
      <alignment horizontal="center" vertical="center" wrapText="1"/>
    </xf>
    <xf numFmtId="0" fontId="15" fillId="13" borderId="62" xfId="4" applyFont="1" applyFill="1" applyBorder="1" applyAlignment="1">
      <alignment horizontal="center" vertical="center" wrapText="1"/>
    </xf>
    <xf numFmtId="0" fontId="14" fillId="13" borderId="55" xfId="4" applyFont="1" applyFill="1" applyBorder="1" applyAlignment="1">
      <alignment horizontal="center" vertical="center" wrapText="1"/>
    </xf>
    <xf numFmtId="0" fontId="14" fillId="13" borderId="59" xfId="4" applyFont="1" applyFill="1" applyBorder="1" applyAlignment="1">
      <alignment horizontal="center" vertical="center" wrapText="1"/>
    </xf>
    <xf numFmtId="0" fontId="14" fillId="13" borderId="68" xfId="4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4" fillId="13" borderId="51" xfId="0" applyFont="1" applyFill="1" applyBorder="1" applyAlignment="1">
      <alignment horizontal="center" vertical="center" wrapText="1"/>
    </xf>
    <xf numFmtId="0" fontId="14" fillId="13" borderId="52" xfId="0" applyFont="1" applyFill="1" applyBorder="1" applyAlignment="1">
      <alignment horizontal="center" vertical="center" wrapText="1"/>
    </xf>
    <xf numFmtId="0" fontId="14" fillId="14" borderId="51" xfId="0" applyFont="1" applyFill="1" applyBorder="1" applyAlignment="1">
      <alignment horizontal="center" vertical="center" wrapText="1"/>
    </xf>
    <xf numFmtId="0" fontId="14" fillId="14" borderId="81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33" fillId="14" borderId="4" xfId="0" applyFont="1" applyFill="1" applyBorder="1" applyAlignment="1">
      <alignment horizontal="center" vertical="center" wrapText="1"/>
    </xf>
    <xf numFmtId="0" fontId="33" fillId="14" borderId="6" xfId="0" applyFont="1" applyFill="1" applyBorder="1" applyAlignment="1">
      <alignment horizontal="center" vertical="center" wrapText="1"/>
    </xf>
    <xf numFmtId="0" fontId="15" fillId="14" borderId="112" xfId="0" applyFont="1" applyFill="1" applyBorder="1" applyAlignment="1">
      <alignment horizontal="center" vertical="center" wrapText="1"/>
    </xf>
    <xf numFmtId="0" fontId="15" fillId="14" borderId="89" xfId="0" applyFont="1" applyFill="1" applyBorder="1" applyAlignment="1">
      <alignment horizontal="center" vertical="center" wrapText="1"/>
    </xf>
    <xf numFmtId="0" fontId="14" fillId="14" borderId="126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49" fontId="22" fillId="3" borderId="0" xfId="0" applyNumberFormat="1" applyFont="1" applyFill="1" applyAlignment="1">
      <alignment horizontal="center" wrapText="1"/>
    </xf>
    <xf numFmtId="0" fontId="14" fillId="15" borderId="110" xfId="0" applyFont="1" applyFill="1" applyBorder="1" applyAlignment="1">
      <alignment horizontal="center" vertical="center" wrapText="1"/>
    </xf>
    <xf numFmtId="0" fontId="14" fillId="15" borderId="107" xfId="0" applyFont="1" applyFill="1" applyBorder="1" applyAlignment="1">
      <alignment horizontal="center" vertical="center" wrapText="1"/>
    </xf>
    <xf numFmtId="0" fontId="25" fillId="14" borderId="108" xfId="0" applyFont="1" applyFill="1" applyBorder="1" applyAlignment="1">
      <alignment horizontal="center" vertical="center" wrapText="1"/>
    </xf>
    <xf numFmtId="0" fontId="25" fillId="14" borderId="88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0" fontId="14" fillId="14" borderId="80" xfId="0" applyFont="1" applyFill="1" applyBorder="1" applyAlignment="1">
      <alignment horizontal="center" vertical="center" wrapText="1"/>
    </xf>
    <xf numFmtId="0" fontId="14" fillId="14" borderId="13" xfId="0" applyFont="1" applyFill="1" applyBorder="1" applyAlignment="1">
      <alignment horizontal="center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9" fillId="6" borderId="16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center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</cellXfs>
  <cellStyles count="6">
    <cellStyle name="Moeda 2" xfId="1" xr:uid="{00000000-0005-0000-0000-000000000000}"/>
    <cellStyle name="Normal" xfId="0" builtinId="0"/>
    <cellStyle name="Normal 2" xfId="4" xr:uid="{00000000-0005-0000-0000-000031000000}"/>
    <cellStyle name="Porcentagem 2" xfId="5" xr:uid="{00000000-0005-0000-0000-000032000000}"/>
    <cellStyle name="Vírgula" xfId="3" builtinId="3"/>
    <cellStyle name="Vírgula 2" xfId="2" xr:uid="{00000000-0005-0000-0000-000032000000}"/>
  </cellStyles>
  <dxfs count="27">
    <dxf>
      <font>
        <b val="0"/>
      </font>
      <numFmt numFmtId="165" formatCode="_-[$$-409]* #,##0.00_ ;_-[$$-409]* \-#,##0.00\ ;_-[$$-409]* &quot;-&quot;??_ ;_-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0" tint="-0.14999847407452621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numFmt numFmtId="165" formatCode="_-[$$-409]* #,##0.00_ ;_-[$$-409]* \-#,##0.00\ ;_-[$$-409]* &quot;-&quot;??_ ;_-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0" tint="-0.14999847407452621"/>
          <bgColor theme="4" tint="-0.49998474074526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99CCFF"/>
      <color rgb="FF000066"/>
      <color rgb="FFFFF8E5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microsoft.com/office/2007/relationships/slicerCache" Target="slicerCaches/slicerCache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6.xml"/><Relationship Id="rId23" Type="http://schemas.openxmlformats.org/officeDocument/2006/relationships/customXml" Target="../customXml/item2.xml"/><Relationship Id="rId10" Type="http://schemas.microsoft.com/office/2007/relationships/slicerCache" Target="slicerCaches/slicerCache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5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cronis Commitment'!A1"/><Relationship Id="rId2" Type="http://schemas.openxmlformats.org/officeDocument/2006/relationships/hyperlink" Target="#'Acronis 2BC'!A1"/><Relationship Id="rId1" Type="http://schemas.openxmlformats.org/officeDocument/2006/relationships/image" Target="../media/image1.png"/><Relationship Id="rId6" Type="http://schemas.openxmlformats.org/officeDocument/2006/relationships/hyperlink" Target="#SELETOR!A1"/><Relationship Id="rId5" Type="http://schemas.openxmlformats.org/officeDocument/2006/relationships/image" Target="../media/image2.png"/><Relationship Id="rId4" Type="http://schemas.openxmlformats.org/officeDocument/2006/relationships/hyperlink" Target="#Cota&#231;&#227;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svg"/><Relationship Id="rId2" Type="http://schemas.openxmlformats.org/officeDocument/2006/relationships/hyperlink" Target="#MENU!A1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hyperlink" Target="#Cota&#231;&#227;o!A1"/><Relationship Id="rId4" Type="http://schemas.openxmlformats.org/officeDocument/2006/relationships/image" Target="../media/image5.sv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4.png"/><Relationship Id="rId7" Type="http://schemas.openxmlformats.org/officeDocument/2006/relationships/image" Target="../media/image7.svg"/><Relationship Id="rId2" Type="http://schemas.openxmlformats.org/officeDocument/2006/relationships/hyperlink" Target="#MENU!A1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hyperlink" Target="#Cota&#231;&#227;o!A1"/><Relationship Id="rId4" Type="http://schemas.openxmlformats.org/officeDocument/2006/relationships/image" Target="../media/image5.sv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7.png"/><Relationship Id="rId3" Type="http://schemas.openxmlformats.org/officeDocument/2006/relationships/image" Target="../media/image12.svg"/><Relationship Id="rId7" Type="http://schemas.openxmlformats.org/officeDocument/2006/relationships/hyperlink" Target="https://form.123formbuilder.com/5699749/servico-snd-cloud-credential-sync/" TargetMode="External"/><Relationship Id="rId12" Type="http://schemas.openxmlformats.org/officeDocument/2006/relationships/hyperlink" Target="https://form.123formbuilder.com/5733083/snd-resource-move/" TargetMode="External"/><Relationship Id="rId2" Type="http://schemas.openxmlformats.org/officeDocument/2006/relationships/image" Target="../media/image11.png"/><Relationship Id="rId1" Type="http://schemas.openxmlformats.org/officeDocument/2006/relationships/hyperlink" Target="#MENU!A1"/><Relationship Id="rId6" Type="http://schemas.openxmlformats.org/officeDocument/2006/relationships/image" Target="../media/image14.svg"/><Relationship Id="rId11" Type="http://schemas.openxmlformats.org/officeDocument/2006/relationships/hyperlink" Target="https://form.123formbuilder.com/3764273/Prereq-Migracao-De-Emails-Office-365/" TargetMode="External"/><Relationship Id="rId5" Type="http://schemas.openxmlformats.org/officeDocument/2006/relationships/image" Target="../media/image13.png"/><Relationship Id="rId15" Type="http://schemas.openxmlformats.org/officeDocument/2006/relationships/hyperlink" Target="https://form.123formbuilder.com/3753731/servico-snd-cloud-backup-arquivos-e-pastas" TargetMode="External"/><Relationship Id="rId10" Type="http://schemas.openxmlformats.org/officeDocument/2006/relationships/hyperlink" Target="https://form.123formbuilder.com/3764606/Copy-Of-Prereq-Migracao-De-Emails-Office-365/" TargetMode="External"/><Relationship Id="rId4" Type="http://schemas.openxmlformats.org/officeDocument/2006/relationships/hyperlink" Target="#'SERVI&#199;OS SND'!A1"/><Relationship Id="rId9" Type="http://schemas.openxmlformats.org/officeDocument/2006/relationships/image" Target="../media/image16.svg"/><Relationship Id="rId14" Type="http://schemas.openxmlformats.org/officeDocument/2006/relationships/image" Target="../media/image18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hyperlink" Target="#MENU!A1"/><Relationship Id="rId7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hyperlink" Target="#Cota&#231;&#227;o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hyperlink" Target="#Cota&#231;&#227;o!A1"/><Relationship Id="rId7" Type="http://schemas.openxmlformats.org/officeDocument/2006/relationships/image" Target="../media/image4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hyperlink" Target="#MENU!A1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Setor P&#250;blico'!A1"/><Relationship Id="rId1" Type="http://schemas.openxmlformats.org/officeDocument/2006/relationships/hyperlink" Target="#'Consumidor Corporativo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9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295276</xdr:colOff>
      <xdr:row>1</xdr:row>
      <xdr:rowOff>306163</xdr:rowOff>
    </xdr:from>
    <xdr:to>
      <xdr:col>2</xdr:col>
      <xdr:colOff>962026</xdr:colOff>
      <xdr:row>2</xdr:row>
      <xdr:rowOff>345792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563338"/>
          <a:ext cx="1397000" cy="677804"/>
        </a:xfrm>
        <a:prstGeom prst="rect">
          <a:avLst/>
        </a:prstGeom>
      </xdr:spPr>
    </xdr:pic>
    <xdr:clientData/>
  </xdr:twoCellAnchor>
  <xdr:twoCellAnchor>
    <xdr:from>
      <xdr:col>3</xdr:col>
      <xdr:colOff>310379</xdr:colOff>
      <xdr:row>3</xdr:row>
      <xdr:rowOff>78922</xdr:rowOff>
    </xdr:from>
    <xdr:to>
      <xdr:col>4</xdr:col>
      <xdr:colOff>890134</xdr:colOff>
      <xdr:row>6</xdr:row>
      <xdr:rowOff>153534</xdr:rowOff>
    </xdr:to>
    <xdr:sp macro="" textlink="">
      <xdr:nvSpPr>
        <xdr:cNvPr id="19" name="Retângulo: Cantos Arredondado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08CD9-2503-4DBC-B9E5-F41E27015ECD}"/>
            </a:ext>
          </a:extLst>
        </xdr:cNvPr>
        <xdr:cNvSpPr/>
      </xdr:nvSpPr>
      <xdr:spPr>
        <a:xfrm>
          <a:off x="2513829" y="1412422"/>
          <a:ext cx="1595755" cy="627062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ACRONIS - 2BC</a:t>
          </a:r>
        </a:p>
      </xdr:txBody>
    </xdr:sp>
    <xdr:clientData/>
  </xdr:twoCellAnchor>
  <xdr:twoCellAnchor>
    <xdr:from>
      <xdr:col>1</xdr:col>
      <xdr:colOff>285750</xdr:colOff>
      <xdr:row>3</xdr:row>
      <xdr:rowOff>69482</xdr:rowOff>
    </xdr:from>
    <xdr:to>
      <xdr:col>3</xdr:col>
      <xdr:colOff>95023</xdr:colOff>
      <xdr:row>6</xdr:row>
      <xdr:rowOff>143729</xdr:rowOff>
    </xdr:to>
    <xdr:sp macro="" textlink="">
      <xdr:nvSpPr>
        <xdr:cNvPr id="17" name="Retângulo: Cantos Arredondad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A20D76-1900-41F3-862E-2ED6542508DA}"/>
            </a:ext>
          </a:extLst>
        </xdr:cNvPr>
        <xdr:cNvSpPr/>
      </xdr:nvSpPr>
      <xdr:spPr>
        <a:xfrm>
          <a:off x="742950" y="1402982"/>
          <a:ext cx="1555523" cy="626697"/>
        </a:xfrm>
        <a:prstGeom prst="roundRect">
          <a:avLst/>
        </a:prstGeom>
        <a:solidFill>
          <a:srgbClr val="00206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ACRONIS COM COMMITMENT</a:t>
          </a:r>
          <a:endParaRPr lang="en-US" sz="3200" b="1">
            <a:latin typeface="+mn-lt"/>
          </a:endParaRPr>
        </a:p>
      </xdr:txBody>
    </xdr:sp>
    <xdr:clientData/>
  </xdr:twoCellAnchor>
  <xdr:twoCellAnchor>
    <xdr:from>
      <xdr:col>6</xdr:col>
      <xdr:colOff>844550</xdr:colOff>
      <xdr:row>3</xdr:row>
      <xdr:rowOff>57150</xdr:rowOff>
    </xdr:from>
    <xdr:to>
      <xdr:col>8</xdr:col>
      <xdr:colOff>847725</xdr:colOff>
      <xdr:row>6</xdr:row>
      <xdr:rowOff>146050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405E75-C226-400C-AAC6-04A6CB9BF0B6}"/>
            </a:ext>
          </a:extLst>
        </xdr:cNvPr>
        <xdr:cNvSpPr/>
      </xdr:nvSpPr>
      <xdr:spPr bwMode="auto">
        <a:xfrm>
          <a:off x="6096000" y="1390650"/>
          <a:ext cx="2035175" cy="64135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400" b="1">
              <a:solidFill>
                <a:schemeClr val="bg1"/>
              </a:solidFill>
              <a:latin typeface="+mn-lt"/>
              <a:ea typeface="+mn-ea"/>
              <a:cs typeface="+mn-cs"/>
            </a:rPr>
            <a:t>COTAÇÕES</a:t>
          </a:r>
        </a:p>
      </xdr:txBody>
    </xdr:sp>
    <xdr:clientData/>
  </xdr:twoCellAnchor>
  <xdr:twoCellAnchor editAs="oneCell">
    <xdr:from>
      <xdr:col>7</xdr:col>
      <xdr:colOff>34925</xdr:colOff>
      <xdr:row>1</xdr:row>
      <xdr:rowOff>254000</xdr:rowOff>
    </xdr:from>
    <xdr:to>
      <xdr:col>8</xdr:col>
      <xdr:colOff>656648</xdr:colOff>
      <xdr:row>2</xdr:row>
      <xdr:rowOff>201315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35AC3A5-DC81-4165-8776-8146C61C7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425" y="511175"/>
          <a:ext cx="1644073" cy="58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69079</xdr:colOff>
      <xdr:row>3</xdr:row>
      <xdr:rowOff>78922</xdr:rowOff>
    </xdr:from>
    <xdr:to>
      <xdr:col>6</xdr:col>
      <xdr:colOff>648834</xdr:colOff>
      <xdr:row>6</xdr:row>
      <xdr:rowOff>153534</xdr:rowOff>
    </xdr:to>
    <xdr:sp macro="" textlink="">
      <xdr:nvSpPr>
        <xdr:cNvPr id="3" name="Retângulo: Cantos Arredondado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A3448C-B3BC-496E-94F4-625745C1FB6F}"/>
            </a:ext>
          </a:extLst>
        </xdr:cNvPr>
        <xdr:cNvSpPr/>
      </xdr:nvSpPr>
      <xdr:spPr>
        <a:xfrm>
          <a:off x="4304529" y="1412422"/>
          <a:ext cx="1595755" cy="627062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ACRONIS </a:t>
          </a:r>
          <a:br>
            <a:rPr kumimoji="0" lang="en-US" sz="13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13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ON-PREMISES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28575</xdr:rowOff>
    </xdr:from>
    <xdr:to>
      <xdr:col>4</xdr:col>
      <xdr:colOff>85725</xdr:colOff>
      <xdr:row>5</xdr:row>
      <xdr:rowOff>102698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8C93D3-EF2B-4E6C-8DC3-2151FB66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238125"/>
          <a:ext cx="0" cy="838200"/>
        </a:xfrm>
        <a:prstGeom prst="rect">
          <a:avLst/>
        </a:prstGeom>
      </xdr:spPr>
    </xdr:pic>
    <xdr:clientData/>
  </xdr:twoCellAnchor>
  <xdr:twoCellAnchor>
    <xdr:from>
      <xdr:col>6</xdr:col>
      <xdr:colOff>470773</xdr:colOff>
      <xdr:row>2</xdr:row>
      <xdr:rowOff>36896</xdr:rowOff>
    </xdr:from>
    <xdr:to>
      <xdr:col>7</xdr:col>
      <xdr:colOff>266796</xdr:colOff>
      <xdr:row>8</xdr:row>
      <xdr:rowOff>113733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10E15CA-E837-4B0C-8FAB-F0AEBF1510D1}"/>
            </a:ext>
          </a:extLst>
        </xdr:cNvPr>
        <xdr:cNvGrpSpPr/>
      </xdr:nvGrpSpPr>
      <xdr:grpSpPr>
        <a:xfrm>
          <a:off x="14533906" y="426363"/>
          <a:ext cx="1108357" cy="1245237"/>
          <a:chOff x="9401174" y="2438399"/>
          <a:chExt cx="619126" cy="809626"/>
        </a:xfrm>
      </xdr:grpSpPr>
      <xdr:pic>
        <xdr:nvPicPr>
          <xdr:cNvPr id="3" name="Gráfico 2" descr="Iníci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CEF3EE9-6B1D-6F46-A942-3AB632645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9401174" y="2438399"/>
            <a:ext cx="619125" cy="619125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6237F62-9220-A5C2-3D7B-79D6B6D6C144}"/>
              </a:ext>
            </a:extLst>
          </xdr:cNvPr>
          <xdr:cNvSpPr txBox="1"/>
        </xdr:nvSpPr>
        <xdr:spPr>
          <a:xfrm>
            <a:off x="9429750" y="2990850"/>
            <a:ext cx="590550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7</xdr:col>
      <xdr:colOff>390039</xdr:colOff>
      <xdr:row>2</xdr:row>
      <xdr:rowOff>82483</xdr:rowOff>
    </xdr:from>
    <xdr:to>
      <xdr:col>7</xdr:col>
      <xdr:colOff>1475222</xdr:colOff>
      <xdr:row>8</xdr:row>
      <xdr:rowOff>24437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FD412CA-6BA6-4290-B5BE-5FD6B7560353}"/>
            </a:ext>
          </a:extLst>
        </xdr:cNvPr>
        <xdr:cNvGrpSpPr/>
      </xdr:nvGrpSpPr>
      <xdr:grpSpPr>
        <a:xfrm>
          <a:off x="15765506" y="471950"/>
          <a:ext cx="1085183" cy="1110354"/>
          <a:chOff x="9331323" y="1029952"/>
          <a:chExt cx="733997" cy="868697"/>
        </a:xfrm>
      </xdr:grpSpPr>
      <xdr:pic>
        <xdr:nvPicPr>
          <xdr:cNvPr id="10" name="Gráfico 9" descr="Cotação&#10;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89F4BFB-5465-1332-7F59-EAE6FBEB44A5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9356724" y="1029952"/>
            <a:ext cx="669651" cy="649624"/>
          </a:xfrm>
          <a:prstGeom prst="rect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14D18B41-7478-3697-D9A8-B617BD801DDD}"/>
              </a:ext>
            </a:extLst>
          </xdr:cNvPr>
          <xdr:cNvSpPr txBox="1"/>
        </xdr:nvSpPr>
        <xdr:spPr>
          <a:xfrm>
            <a:off x="9331323" y="1641474"/>
            <a:ext cx="733997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  <xdr:twoCellAnchor editAs="oneCell">
    <xdr:from>
      <xdr:col>1</xdr:col>
      <xdr:colOff>317500</xdr:colOff>
      <xdr:row>6</xdr:row>
      <xdr:rowOff>56850</xdr:rowOff>
    </xdr:from>
    <xdr:to>
      <xdr:col>2</xdr:col>
      <xdr:colOff>654050</xdr:colOff>
      <xdr:row>9</xdr:row>
      <xdr:rowOff>88438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B0994EBF-A790-469A-925E-ABCE1306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25250"/>
          <a:ext cx="1654175" cy="599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390402</xdr:colOff>
      <xdr:row>2</xdr:row>
      <xdr:rowOff>25401</xdr:rowOff>
    </xdr:from>
    <xdr:to>
      <xdr:col>2</xdr:col>
      <xdr:colOff>725688</xdr:colOff>
      <xdr:row>6</xdr:row>
      <xdr:rowOff>28377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DF2E4CC3-9599-4B2C-8258-DA78EF260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0502" y="419101"/>
          <a:ext cx="1652911" cy="784026"/>
        </a:xfrm>
        <a:prstGeom prst="rect">
          <a:avLst/>
        </a:prstGeom>
      </xdr:spPr>
    </xdr:pic>
    <xdr:clientData/>
  </xdr:twoCellAnchor>
  <xdr:twoCellAnchor>
    <xdr:from>
      <xdr:col>3</xdr:col>
      <xdr:colOff>736600</xdr:colOff>
      <xdr:row>2</xdr:row>
      <xdr:rowOff>127000</xdr:rowOff>
    </xdr:from>
    <xdr:to>
      <xdr:col>5</xdr:col>
      <xdr:colOff>800100</xdr:colOff>
      <xdr:row>7</xdr:row>
      <xdr:rowOff>155575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887DAEC7-D5FC-4879-A2E8-DF4400C4B723}"/>
            </a:ext>
          </a:extLst>
        </xdr:cNvPr>
        <xdr:cNvSpPr txBox="1"/>
      </xdr:nvSpPr>
      <xdr:spPr>
        <a:xfrm>
          <a:off x="3937000" y="520700"/>
          <a:ext cx="7759700" cy="9937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 baseline="0">
              <a:solidFill>
                <a:srgbClr val="002060"/>
              </a:solidFill>
            </a:rPr>
            <a:t>ACRONIS CLOUD </a:t>
          </a:r>
          <a:r>
            <a:rPr lang="pt-BR" sz="2800" b="1" baseline="0">
              <a:solidFill>
                <a:srgbClr val="0070C0"/>
              </a:solidFill>
            </a:rPr>
            <a:t>2BC - TENANT SND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JUNHO DE 2026</a:t>
          </a:r>
        </a:p>
        <a:p>
          <a:pPr algn="ctr"/>
          <a:endParaRPr lang="pt-BR" sz="2800" b="1" baseline="0">
            <a:solidFill>
              <a:srgbClr val="002060"/>
            </a:solidFill>
          </a:endParaRPr>
        </a:p>
        <a:p>
          <a:pPr algn="ctr"/>
          <a:endParaRPr lang="pt-BR" sz="28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286656</xdr:colOff>
      <xdr:row>4</xdr:row>
      <xdr:rowOff>45697</xdr:rowOff>
    </xdr:from>
    <xdr:to>
      <xdr:col>6</xdr:col>
      <xdr:colOff>485775</xdr:colOff>
      <xdr:row>10</xdr:row>
      <xdr:rowOff>75407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294A986-5F51-40B7-9CED-5646A931813A}"/>
            </a:ext>
          </a:extLst>
        </xdr:cNvPr>
        <xdr:cNvSpPr txBox="1"/>
      </xdr:nvSpPr>
      <xdr:spPr>
        <a:xfrm>
          <a:off x="4401456" y="909297"/>
          <a:ext cx="10359119" cy="149021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 baseline="0">
              <a:solidFill>
                <a:srgbClr val="002060"/>
              </a:solidFill>
            </a:rPr>
            <a:t>ACRONIS CLOUD</a:t>
          </a:r>
          <a:br>
            <a:rPr lang="pt-BR" sz="2600" b="1" baseline="0">
              <a:solidFill>
                <a:srgbClr val="002060"/>
              </a:solidFill>
            </a:rPr>
          </a:br>
          <a:r>
            <a:rPr lang="pt-BR" sz="2600" b="1" baseline="0">
              <a:solidFill>
                <a:srgbClr val="000066"/>
              </a:solidFill>
            </a:rPr>
            <a:t>COM FIDELIDADE DE 12 MESES - CONTRATO DE COMMITMENT MÍNIMO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JUNHO DE 2026</a:t>
          </a:r>
        </a:p>
        <a:p>
          <a:pPr algn="ctr"/>
          <a:endParaRPr lang="pt-BR" sz="2800" b="1" baseline="0">
            <a:solidFill>
              <a:srgbClr val="002060"/>
            </a:solidFill>
          </a:endParaRPr>
        </a:p>
        <a:p>
          <a:pPr algn="ctr"/>
          <a:endParaRPr lang="pt-BR" sz="28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85725</xdr:colOff>
      <xdr:row>7</xdr:row>
      <xdr:rowOff>28575</xdr:rowOff>
    </xdr:from>
    <xdr:to>
      <xdr:col>2</xdr:col>
      <xdr:colOff>82550</xdr:colOff>
      <xdr:row>10</xdr:row>
      <xdr:rowOff>57150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95A436E-8A5D-43ED-A658-054E20AE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38125"/>
          <a:ext cx="0" cy="838200"/>
        </a:xfrm>
        <a:prstGeom prst="rect">
          <a:avLst/>
        </a:prstGeom>
      </xdr:spPr>
    </xdr:pic>
    <xdr:clientData/>
  </xdr:twoCellAnchor>
  <xdr:twoCellAnchor>
    <xdr:from>
      <xdr:col>12</xdr:col>
      <xdr:colOff>892969</xdr:colOff>
      <xdr:row>3</xdr:row>
      <xdr:rowOff>181117</xdr:rowOff>
    </xdr:from>
    <xdr:to>
      <xdr:col>13</xdr:col>
      <xdr:colOff>878319</xdr:colOff>
      <xdr:row>8</xdr:row>
      <xdr:rowOff>84124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EFA052E4-EB00-484A-B8A3-A645362DD82E}"/>
            </a:ext>
          </a:extLst>
        </xdr:cNvPr>
        <xdr:cNvGrpSpPr/>
      </xdr:nvGrpSpPr>
      <xdr:grpSpPr>
        <a:xfrm>
          <a:off x="21416169" y="790717"/>
          <a:ext cx="1001350" cy="1193327"/>
          <a:chOff x="9401174" y="2438399"/>
          <a:chExt cx="619126" cy="809626"/>
        </a:xfrm>
      </xdr:grpSpPr>
      <xdr:pic>
        <xdr:nvPicPr>
          <xdr:cNvPr id="12" name="Gráfico 11" descr="Iníci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D8453AE-7509-5F96-981F-6F3F7244F8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9401174" y="2438399"/>
            <a:ext cx="619125" cy="619125"/>
          </a:xfrm>
          <a:prstGeom prst="rect">
            <a:avLst/>
          </a:prstGeom>
        </xdr:spPr>
      </xdr:pic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69115E81-ABDB-A873-17CB-774B5A476062}"/>
              </a:ext>
            </a:extLst>
          </xdr:cNvPr>
          <xdr:cNvSpPr txBox="1"/>
        </xdr:nvSpPr>
        <xdr:spPr>
          <a:xfrm>
            <a:off x="9429750" y="2990850"/>
            <a:ext cx="590550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INÍCIO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13</xdr:col>
      <xdr:colOff>981179</xdr:colOff>
      <xdr:row>4</xdr:row>
      <xdr:rowOff>7660</xdr:rowOff>
    </xdr:from>
    <xdr:to>
      <xdr:col>15</xdr:col>
      <xdr:colOff>136075</xdr:colOff>
      <xdr:row>8</xdr:row>
      <xdr:rowOff>41116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9578C608-A71A-4B37-9558-F38681EEB43D}"/>
            </a:ext>
          </a:extLst>
        </xdr:cNvPr>
        <xdr:cNvGrpSpPr/>
      </xdr:nvGrpSpPr>
      <xdr:grpSpPr>
        <a:xfrm>
          <a:off x="22520379" y="820460"/>
          <a:ext cx="1075136" cy="1120576"/>
          <a:chOff x="9331323" y="1029952"/>
          <a:chExt cx="798225" cy="868697"/>
        </a:xfrm>
      </xdr:grpSpPr>
      <xdr:pic>
        <xdr:nvPicPr>
          <xdr:cNvPr id="15" name="Gráfico 14" descr="Cotação&#10;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86D970D-65E4-8C4A-A260-227C4FC19FCB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9356724" y="1029952"/>
            <a:ext cx="669651" cy="649624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9D2D8172-890A-8CE4-DBA0-04EFD873D995}"/>
              </a:ext>
            </a:extLst>
          </xdr:cNvPr>
          <xdr:cNvSpPr txBox="1"/>
        </xdr:nvSpPr>
        <xdr:spPr>
          <a:xfrm>
            <a:off x="9331323" y="1641474"/>
            <a:ext cx="798225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COTAÇÃO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  <xdr:twoCellAnchor editAs="oneCell">
    <xdr:from>
      <xdr:col>1</xdr:col>
      <xdr:colOff>353787</xdr:colOff>
      <xdr:row>7</xdr:row>
      <xdr:rowOff>290790</xdr:rowOff>
    </xdr:from>
    <xdr:to>
      <xdr:col>3</xdr:col>
      <xdr:colOff>234951</xdr:colOff>
      <xdr:row>11</xdr:row>
      <xdr:rowOff>106684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5A6C8D9-9749-35C8-04FE-502BE825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06" y="1790978"/>
          <a:ext cx="2149701" cy="76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480663</xdr:colOff>
      <xdr:row>3</xdr:row>
      <xdr:rowOff>176792</xdr:rowOff>
    </xdr:from>
    <xdr:to>
      <xdr:col>3</xdr:col>
      <xdr:colOff>112360</xdr:colOff>
      <xdr:row>7</xdr:row>
      <xdr:rowOff>238625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F831334-2D5E-4D04-A6A6-64152DD8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7882" y="819730"/>
          <a:ext cx="1893884" cy="919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</xdr:colOff>
      <xdr:row>3</xdr:row>
      <xdr:rowOff>22413</xdr:rowOff>
    </xdr:from>
    <xdr:to>
      <xdr:col>6</xdr:col>
      <xdr:colOff>683560</xdr:colOff>
      <xdr:row>4</xdr:row>
      <xdr:rowOff>58722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DB9C0-F5F7-4184-97EA-6E630BFE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52029" y="515472"/>
          <a:ext cx="593913" cy="56298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66677</xdr:colOff>
      <xdr:row>0</xdr:row>
      <xdr:rowOff>121024</xdr:rowOff>
    </xdr:from>
    <xdr:to>
      <xdr:col>6</xdr:col>
      <xdr:colOff>624170</xdr:colOff>
      <xdr:row>3</xdr:row>
      <xdr:rowOff>138953</xdr:rowOff>
    </xdr:to>
    <xdr:pic>
      <xdr:nvPicPr>
        <xdr:cNvPr id="5" name="Gráfico 4" descr="Volta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95ED2F-D980-4E59-ABCB-7B9B227F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129059" y="121024"/>
          <a:ext cx="557493" cy="5109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11206</xdr:rowOff>
    </xdr:from>
    <xdr:to>
      <xdr:col>3</xdr:col>
      <xdr:colOff>44824</xdr:colOff>
      <xdr:row>6</xdr:row>
      <xdr:rowOff>33618</xdr:rowOff>
    </xdr:to>
    <xdr:pic>
      <xdr:nvPicPr>
        <xdr:cNvPr id="4" name="Gráfico 3" descr="Document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A6F0DF-C0FA-40B7-9506-325C67B4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10235" y="1030941"/>
          <a:ext cx="627530" cy="627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44824</xdr:colOff>
      <xdr:row>7</xdr:row>
      <xdr:rowOff>22412</xdr:rowOff>
    </xdr:to>
    <xdr:pic>
      <xdr:nvPicPr>
        <xdr:cNvPr id="65" name="Gráfico 64" descr="Document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19E512B-BB51-4DD1-8157-A79BB010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10235" y="1624853"/>
          <a:ext cx="627530" cy="627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22411</xdr:rowOff>
    </xdr:from>
    <xdr:to>
      <xdr:col>3</xdr:col>
      <xdr:colOff>44824</xdr:colOff>
      <xdr:row>8</xdr:row>
      <xdr:rowOff>44824</xdr:rowOff>
    </xdr:to>
    <xdr:pic>
      <xdr:nvPicPr>
        <xdr:cNvPr id="66" name="Gráfico 65" descr="Document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240674C-12C7-4573-B7A0-C45CD732E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10235" y="2252382"/>
          <a:ext cx="627530" cy="62753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11206</xdr:rowOff>
    </xdr:from>
    <xdr:ext cx="627530" cy="627530"/>
    <xdr:pic>
      <xdr:nvPicPr>
        <xdr:cNvPr id="92" name="Gráfico 91" descr="Document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8885C11-2CD1-4224-AECA-1C5EC949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210235" y="1030941"/>
          <a:ext cx="627530" cy="62753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627530" cy="627530"/>
    <xdr:pic>
      <xdr:nvPicPr>
        <xdr:cNvPr id="93" name="Gráfico 92" descr="Document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CCD4F6F-AB87-47CA-B45F-639523D0C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210235" y="1624853"/>
          <a:ext cx="627530" cy="62753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22411</xdr:rowOff>
    </xdr:from>
    <xdr:ext cx="627530" cy="627530"/>
    <xdr:pic>
      <xdr:nvPicPr>
        <xdr:cNvPr id="94" name="Gráfico 93" descr="Documento">
          <a:extLst>
            <a:ext uri="{FF2B5EF4-FFF2-40B4-BE49-F238E27FC236}">
              <a16:creationId xmlns:a16="http://schemas.microsoft.com/office/drawing/2014/main" id="{7DE1A133-E40C-44F3-B328-A8003BCE2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210235" y="2252382"/>
          <a:ext cx="627530" cy="6275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201159</xdr:colOff>
      <xdr:row>5</xdr:row>
      <xdr:rowOff>54429</xdr:rowOff>
    </xdr:from>
    <xdr:to>
      <xdr:col>1</xdr:col>
      <xdr:colOff>2364695</xdr:colOff>
      <xdr:row>11</xdr:row>
      <xdr:rowOff>21996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0D6FF0D-904C-4C65-A4B6-C95E6D42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80" y="938893"/>
          <a:ext cx="2163536" cy="1028924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11</xdr:row>
      <xdr:rowOff>1759</xdr:rowOff>
    </xdr:from>
    <xdr:to>
      <xdr:col>1</xdr:col>
      <xdr:colOff>2238829</xdr:colOff>
      <xdr:row>15</xdr:row>
      <xdr:rowOff>84406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1EF8C14-258B-4D9F-86C5-2E596356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7" y="1947580"/>
          <a:ext cx="2173968" cy="787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517072</xdr:colOff>
      <xdr:row>5</xdr:row>
      <xdr:rowOff>95250</xdr:rowOff>
    </xdr:from>
    <xdr:to>
      <xdr:col>5</xdr:col>
      <xdr:colOff>81643</xdr:colOff>
      <xdr:row>13</xdr:row>
      <xdr:rowOff>158749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12C249A-7762-48CE-9227-C8BE74DF3BCB}"/>
            </a:ext>
          </a:extLst>
        </xdr:cNvPr>
        <xdr:cNvSpPr txBox="1"/>
      </xdr:nvSpPr>
      <xdr:spPr>
        <a:xfrm>
          <a:off x="3510643" y="979714"/>
          <a:ext cx="8218714" cy="1478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36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ON-PREMISES</a:t>
          </a:r>
          <a:r>
            <a:rPr lang="pt-BR" sz="3600" b="1" baseline="0">
              <a:solidFill>
                <a:srgbClr val="002060"/>
              </a:solidFill>
              <a:latin typeface="+mn-lt"/>
              <a:ea typeface="+mn-ea"/>
              <a:cs typeface="+mn-cs"/>
            </a:rPr>
            <a:t> - Consumidor Corporativo</a:t>
          </a:r>
          <a:br>
            <a:rPr lang="pt-BR" sz="3600" b="1" baseline="0">
              <a:solidFill>
                <a:srgbClr val="002060"/>
              </a:solidFill>
              <a:latin typeface="+mn-lt"/>
              <a:ea typeface="+mn-ea"/>
              <a:cs typeface="+mn-cs"/>
            </a:rPr>
          </a:br>
          <a:r>
            <a:rPr lang="pt-BR" sz="28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JUNHO DE 2026</a:t>
          </a:r>
          <a:endParaRPr lang="pt-BR" sz="3600" b="1" baseline="0">
            <a:solidFill>
              <a:srgbClr val="0070C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5</xdr:col>
      <xdr:colOff>315686</xdr:colOff>
      <xdr:row>2</xdr:row>
      <xdr:rowOff>94343</xdr:rowOff>
    </xdr:from>
    <xdr:to>
      <xdr:col>5</xdr:col>
      <xdr:colOff>2412821</xdr:colOff>
      <xdr:row>16</xdr:row>
      <xdr:rowOff>145143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9" name="CATEGORIA DO PRODUTO 1">
              <a:extLst>
                <a:ext uri="{FF2B5EF4-FFF2-40B4-BE49-F238E27FC236}">
                  <a16:creationId xmlns:a16="http://schemas.microsoft.com/office/drawing/2014/main" id="{B4A77D64-2AC4-E6B8-48C5-8B3019D8C2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O PRODU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53900" y="448129"/>
              <a:ext cx="2097135" cy="25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2734126</xdr:colOff>
      <xdr:row>2</xdr:row>
      <xdr:rowOff>87539</xdr:rowOff>
    </xdr:from>
    <xdr:to>
      <xdr:col>5</xdr:col>
      <xdr:colOff>4807852</xdr:colOff>
      <xdr:row>16</xdr:row>
      <xdr:rowOff>135164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0" name="CLASSIFICAÇÃO 1">
              <a:extLst>
                <a:ext uri="{FF2B5EF4-FFF2-40B4-BE49-F238E27FC236}">
                  <a16:creationId xmlns:a16="http://schemas.microsoft.com/office/drawing/2014/main" id="{7EDEF72E-E652-DA18-8869-4027B18633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78690" y="441325"/>
              <a:ext cx="20737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5163005</xdr:colOff>
      <xdr:row>2</xdr:row>
      <xdr:rowOff>77560</xdr:rowOff>
    </xdr:from>
    <xdr:to>
      <xdr:col>5</xdr:col>
      <xdr:colOff>7218243</xdr:colOff>
      <xdr:row>16</xdr:row>
      <xdr:rowOff>122010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RANGE 1">
              <a:extLst>
                <a:ext uri="{FF2B5EF4-FFF2-40B4-BE49-F238E27FC236}">
                  <a16:creationId xmlns:a16="http://schemas.microsoft.com/office/drawing/2014/main" id="{C61BB9A7-F1DE-5A3D-5AA1-DAB1A4B233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ANG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001219" y="431346"/>
              <a:ext cx="205523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7551059</xdr:colOff>
      <xdr:row>2</xdr:row>
      <xdr:rowOff>77107</xdr:rowOff>
    </xdr:from>
    <xdr:to>
      <xdr:col>6</xdr:col>
      <xdr:colOff>732518</xdr:colOff>
      <xdr:row>16</xdr:row>
      <xdr:rowOff>115207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2" name="VIGÊNCIA 1">
              <a:extLst>
                <a:ext uri="{FF2B5EF4-FFF2-40B4-BE49-F238E27FC236}">
                  <a16:creationId xmlns:a16="http://schemas.microsoft.com/office/drawing/2014/main" id="{23A22B8E-4058-18A5-F0CE-C0DFD4D528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GÊNC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392448" y="430893"/>
              <a:ext cx="2066924" cy="251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7</xdr:col>
      <xdr:colOff>475335</xdr:colOff>
      <xdr:row>8</xdr:row>
      <xdr:rowOff>136071</xdr:rowOff>
    </xdr:from>
    <xdr:to>
      <xdr:col>8</xdr:col>
      <xdr:colOff>656317</xdr:colOff>
      <xdr:row>17</xdr:row>
      <xdr:rowOff>167213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5AC09E23-4575-4C29-9C95-2F205B8A812A}"/>
            </a:ext>
          </a:extLst>
        </xdr:cNvPr>
        <xdr:cNvGrpSpPr/>
      </xdr:nvGrpSpPr>
      <xdr:grpSpPr>
        <a:xfrm>
          <a:off x="21582735" y="1616528"/>
          <a:ext cx="1258668" cy="1696656"/>
          <a:chOff x="9402024" y="2438444"/>
          <a:chExt cx="618276" cy="809581"/>
        </a:xfrm>
      </xdr:grpSpPr>
      <xdr:pic>
        <xdr:nvPicPr>
          <xdr:cNvPr id="9" name="Gráfico 8" descr="Início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3A601E5-A63A-7605-53E6-A35097631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402024" y="2438444"/>
            <a:ext cx="616609" cy="617818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BE7F5A85-A246-14B2-A9E0-3977E2062F39}"/>
              </a:ext>
            </a:extLst>
          </xdr:cNvPr>
          <xdr:cNvSpPr txBox="1"/>
        </xdr:nvSpPr>
        <xdr:spPr>
          <a:xfrm>
            <a:off x="9429750" y="2990850"/>
            <a:ext cx="590550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INÍCIO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8</xdr:col>
      <xdr:colOff>681264</xdr:colOff>
      <xdr:row>9</xdr:row>
      <xdr:rowOff>27214</xdr:rowOff>
    </xdr:from>
    <xdr:to>
      <xdr:col>9</xdr:col>
      <xdr:colOff>894896</xdr:colOff>
      <xdr:row>17</xdr:row>
      <xdr:rowOff>96008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B32B8CC5-FDC5-4741-8861-942F2668F67B}"/>
            </a:ext>
          </a:extLst>
        </xdr:cNvPr>
        <xdr:cNvGrpSpPr/>
      </xdr:nvGrpSpPr>
      <xdr:grpSpPr>
        <a:xfrm>
          <a:off x="22866350" y="1692728"/>
          <a:ext cx="1226003" cy="1549251"/>
          <a:chOff x="9331323" y="1029952"/>
          <a:chExt cx="733997" cy="868697"/>
        </a:xfrm>
      </xdr:grpSpPr>
      <xdr:pic>
        <xdr:nvPicPr>
          <xdr:cNvPr id="12" name="Gráfico 11" descr="Cotação&#10;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2E66774-5FB3-51F4-85C8-1F9F1068DCF2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9356724" y="1029952"/>
            <a:ext cx="669651" cy="649624"/>
          </a:xfrm>
          <a:prstGeom prst="rect">
            <a:avLst/>
          </a:prstGeom>
        </xdr:spPr>
      </xdr:pic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735147C9-50C8-64C3-559C-43E657373463}"/>
              </a:ext>
            </a:extLst>
          </xdr:cNvPr>
          <xdr:cNvSpPr txBox="1"/>
        </xdr:nvSpPr>
        <xdr:spPr>
          <a:xfrm>
            <a:off x="9331323" y="1641474"/>
            <a:ext cx="733997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COTAÇÃO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1382636</xdr:colOff>
      <xdr:row>2</xdr:row>
      <xdr:rowOff>68036</xdr:rowOff>
    </xdr:from>
    <xdr:to>
      <xdr:col>5</xdr:col>
      <xdr:colOff>3473916</xdr:colOff>
      <xdr:row>16</xdr:row>
      <xdr:rowOff>76503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ATEGORIA DO PRODUTO">
              <a:extLst>
                <a:ext uri="{FF2B5EF4-FFF2-40B4-BE49-F238E27FC236}">
                  <a16:creationId xmlns:a16="http://schemas.microsoft.com/office/drawing/2014/main" id="{E18F6ADC-44FD-0A88-18B4-37E758ACCF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O PRODU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73390" y="418647"/>
              <a:ext cx="2097630" cy="24881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3741207</xdr:colOff>
      <xdr:row>2</xdr:row>
      <xdr:rowOff>86934</xdr:rowOff>
    </xdr:from>
    <xdr:to>
      <xdr:col>5</xdr:col>
      <xdr:colOff>5860733</xdr:colOff>
      <xdr:row>16</xdr:row>
      <xdr:rowOff>82701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CLASSIFICAÇÃO">
              <a:extLst>
                <a:ext uri="{FF2B5EF4-FFF2-40B4-BE49-F238E27FC236}">
                  <a16:creationId xmlns:a16="http://schemas.microsoft.com/office/drawing/2014/main" id="{DE2D7411-B021-8A62-B732-0C0099BF90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038311" y="437545"/>
              <a:ext cx="2113176" cy="24786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6164640</xdr:colOff>
      <xdr:row>2</xdr:row>
      <xdr:rowOff>95250</xdr:rowOff>
    </xdr:from>
    <xdr:to>
      <xdr:col>5</xdr:col>
      <xdr:colOff>8260067</xdr:colOff>
      <xdr:row>16</xdr:row>
      <xdr:rowOff>103717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RANGE">
              <a:extLst>
                <a:ext uri="{FF2B5EF4-FFF2-40B4-BE49-F238E27FC236}">
                  <a16:creationId xmlns:a16="http://schemas.microsoft.com/office/drawing/2014/main" id="{83F45453-D864-0E5A-89E3-9FE533672D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ANG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455394" y="449036"/>
              <a:ext cx="2095427" cy="24881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8563579</xdr:colOff>
      <xdr:row>2</xdr:row>
      <xdr:rowOff>83759</xdr:rowOff>
    </xdr:from>
    <xdr:to>
      <xdr:col>7</xdr:col>
      <xdr:colOff>350609</xdr:colOff>
      <xdr:row>16</xdr:row>
      <xdr:rowOff>82701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VIGÊNCIA">
              <a:extLst>
                <a:ext uri="{FF2B5EF4-FFF2-40B4-BE49-F238E27FC236}">
                  <a16:creationId xmlns:a16="http://schemas.microsoft.com/office/drawing/2014/main" id="{CCF79698-C4EB-B44F-2671-9E04161C8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GÊ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854333" y="440720"/>
              <a:ext cx="2093987" cy="24754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418646</xdr:colOff>
      <xdr:row>4</xdr:row>
      <xdr:rowOff>82041</xdr:rowOff>
    </xdr:from>
    <xdr:to>
      <xdr:col>2</xdr:col>
      <xdr:colOff>388257</xdr:colOff>
      <xdr:row>10</xdr:row>
      <xdr:rowOff>49607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3F774E7-C417-4965-B97B-8548093C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967" y="789612"/>
          <a:ext cx="2163536" cy="10320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285523</xdr:colOff>
      <xdr:row>10</xdr:row>
      <xdr:rowOff>32545</xdr:rowOff>
    </xdr:from>
    <xdr:to>
      <xdr:col>2</xdr:col>
      <xdr:colOff>268741</xdr:colOff>
      <xdr:row>14</xdr:row>
      <xdr:rowOff>112018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B9045AE8-5AE9-474F-8ABF-F1D05DE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44" y="1818483"/>
          <a:ext cx="2177370" cy="793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1890372</xdr:colOff>
      <xdr:row>5</xdr:row>
      <xdr:rowOff>77561</xdr:rowOff>
    </xdr:from>
    <xdr:to>
      <xdr:col>4</xdr:col>
      <xdr:colOff>869043</xdr:colOff>
      <xdr:row>13</xdr:row>
      <xdr:rowOff>144235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1F5DEEB3-CE2A-4C34-8BE3-38745254FA95}"/>
            </a:ext>
          </a:extLst>
        </xdr:cNvPr>
        <xdr:cNvSpPr txBox="1"/>
      </xdr:nvSpPr>
      <xdr:spPr>
        <a:xfrm>
          <a:off x="4693443" y="962025"/>
          <a:ext cx="6163243" cy="148181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36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ON-PREMISES</a:t>
          </a:r>
          <a:r>
            <a:rPr lang="pt-BR" sz="3600" b="1" baseline="0">
              <a:solidFill>
                <a:srgbClr val="002060"/>
              </a:solidFill>
              <a:latin typeface="+mn-lt"/>
              <a:ea typeface="+mn-ea"/>
              <a:cs typeface="+mn-cs"/>
            </a:rPr>
            <a:t> - Setor Público</a:t>
          </a:r>
          <a:br>
            <a:rPr lang="pt-BR" sz="3600" b="1" baseline="0">
              <a:solidFill>
                <a:srgbClr val="002060"/>
              </a:solidFill>
              <a:latin typeface="+mn-lt"/>
              <a:ea typeface="+mn-ea"/>
              <a:cs typeface="+mn-cs"/>
            </a:rPr>
          </a:br>
          <a:r>
            <a:rPr lang="pt-BR" sz="28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JUNHO DE 2026</a:t>
          </a:r>
          <a:endParaRPr lang="pt-BR" sz="3600" b="1" baseline="0">
            <a:solidFill>
              <a:srgbClr val="0070C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707569</xdr:colOff>
      <xdr:row>10</xdr:row>
      <xdr:rowOff>9070</xdr:rowOff>
    </xdr:from>
    <xdr:to>
      <xdr:col>9</xdr:col>
      <xdr:colOff>748392</xdr:colOff>
      <xdr:row>17</xdr:row>
      <xdr:rowOff>145367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187ACDCA-7E64-4F24-8399-038E69F0AD8A}"/>
            </a:ext>
          </a:extLst>
        </xdr:cNvPr>
        <xdr:cNvGrpSpPr/>
      </xdr:nvGrpSpPr>
      <xdr:grpSpPr>
        <a:xfrm>
          <a:off x="23055940" y="1859641"/>
          <a:ext cx="1336223" cy="1431697"/>
          <a:chOff x="9256505" y="1162050"/>
          <a:chExt cx="762002" cy="853547"/>
        </a:xfrm>
      </xdr:grpSpPr>
      <xdr:pic>
        <xdr:nvPicPr>
          <xdr:cNvPr id="26" name="Gráfico 25" descr="Cotação&#10;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1A676F-E3BF-C496-1ACA-43C3512708A5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293226" y="1162050"/>
            <a:ext cx="669651" cy="643274"/>
          </a:xfrm>
          <a:prstGeom prst="rect">
            <a:avLst/>
          </a:prstGeom>
        </xdr:spPr>
      </xdr:pic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A0999EFC-EFA0-5FA4-6D6C-63F154FD56B4}"/>
              </a:ext>
            </a:extLst>
          </xdr:cNvPr>
          <xdr:cNvSpPr txBox="1"/>
        </xdr:nvSpPr>
        <xdr:spPr>
          <a:xfrm>
            <a:off x="9256505" y="1755247"/>
            <a:ext cx="762002" cy="2603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COTAÇÃO</a:t>
            </a:r>
            <a:endParaRPr lang="pt-BR" sz="14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7</xdr:col>
      <xdr:colOff>605306</xdr:colOff>
      <xdr:row>9</xdr:row>
      <xdr:rowOff>75287</xdr:rowOff>
    </xdr:from>
    <xdr:to>
      <xdr:col>8</xdr:col>
      <xdr:colOff>642957</xdr:colOff>
      <xdr:row>17</xdr:row>
      <xdr:rowOff>169260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3875263B-3BB9-4813-9086-72E5533A4B35}"/>
            </a:ext>
          </a:extLst>
        </xdr:cNvPr>
        <xdr:cNvGrpSpPr/>
      </xdr:nvGrpSpPr>
      <xdr:grpSpPr>
        <a:xfrm>
          <a:off x="21810677" y="1740801"/>
          <a:ext cx="1180651" cy="1574430"/>
          <a:chOff x="9401174" y="2438399"/>
          <a:chExt cx="619125" cy="822924"/>
        </a:xfrm>
      </xdr:grpSpPr>
      <xdr:pic>
        <xdr:nvPicPr>
          <xdr:cNvPr id="29" name="Gráfico 28" descr="Início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3066AD40-CB6B-A15E-AFA9-9E83401D1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9401174" y="2438399"/>
            <a:ext cx="619125" cy="619125"/>
          </a:xfrm>
          <a:prstGeom prst="rect">
            <a:avLst/>
          </a:prstGeom>
        </xdr:spPr>
      </xdr:pic>
      <xdr:sp macro="" textlink="">
        <xdr:nvSpPr>
          <xdr:cNvPr id="30" name="CaixaDeTexto 29">
            <a:extLst>
              <a:ext uri="{FF2B5EF4-FFF2-40B4-BE49-F238E27FC236}">
                <a16:creationId xmlns:a16="http://schemas.microsoft.com/office/drawing/2014/main" id="{304E15CB-2AA7-AB15-29F3-49D587181292}"/>
              </a:ext>
            </a:extLst>
          </xdr:cNvPr>
          <xdr:cNvSpPr txBox="1"/>
        </xdr:nvSpPr>
        <xdr:spPr>
          <a:xfrm>
            <a:off x="9465661" y="3004148"/>
            <a:ext cx="476074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600" b="1">
                <a:solidFill>
                  <a:srgbClr val="002060"/>
                </a:solidFill>
              </a:rPr>
              <a:t>INÍCIO</a:t>
            </a:r>
            <a:endParaRPr lang="pt-BR" sz="1400" b="1">
              <a:solidFill>
                <a:srgbClr val="002060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6</xdr:row>
      <xdr:rowOff>171449</xdr:rowOff>
    </xdr:from>
    <xdr:to>
      <xdr:col>6</xdr:col>
      <xdr:colOff>218577</xdr:colOff>
      <xdr:row>11</xdr:row>
      <xdr:rowOff>17489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71DFD-A6EC-4644-BA65-6BD8530DC6CC}"/>
            </a:ext>
          </a:extLst>
        </xdr:cNvPr>
        <xdr:cNvSpPr/>
      </xdr:nvSpPr>
      <xdr:spPr>
        <a:xfrm>
          <a:off x="2025650" y="1257299"/>
          <a:ext cx="1850527" cy="750915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CONSUMIDOR CORPORATIVO </a:t>
          </a:r>
        </a:p>
      </xdr:txBody>
    </xdr:sp>
    <xdr:clientData/>
  </xdr:twoCellAnchor>
  <xdr:twoCellAnchor>
    <xdr:from>
      <xdr:col>6</xdr:col>
      <xdr:colOff>457200</xdr:colOff>
      <xdr:row>6</xdr:row>
      <xdr:rowOff>171450</xdr:rowOff>
    </xdr:from>
    <xdr:to>
      <xdr:col>9</xdr:col>
      <xdr:colOff>473076</xdr:colOff>
      <xdr:row>11</xdr:row>
      <xdr:rowOff>9525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D14E1-3284-4854-9D3A-D9798D1A3EAE}"/>
            </a:ext>
          </a:extLst>
        </xdr:cNvPr>
        <xdr:cNvSpPr/>
      </xdr:nvSpPr>
      <xdr:spPr>
        <a:xfrm>
          <a:off x="4114800" y="1257300"/>
          <a:ext cx="1844676" cy="74295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SETOR PÚBLICO</a:t>
          </a:r>
        </a:p>
      </xdr:txBody>
    </xdr:sp>
    <xdr:clientData/>
  </xdr:twoCellAnchor>
  <xdr:twoCellAnchor>
    <xdr:from>
      <xdr:col>2</xdr:col>
      <xdr:colOff>523421</xdr:colOff>
      <xdr:row>3</xdr:row>
      <xdr:rowOff>66675</xdr:rowOff>
    </xdr:from>
    <xdr:to>
      <xdr:col>10</xdr:col>
      <xdr:colOff>158750</xdr:colOff>
      <xdr:row>6</xdr:row>
      <xdr:rowOff>85725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0561C70-6BCB-4BC0-894B-809958BE6790}"/>
            </a:ext>
          </a:extLst>
        </xdr:cNvPr>
        <xdr:cNvSpPr txBox="1"/>
      </xdr:nvSpPr>
      <xdr:spPr>
        <a:xfrm>
          <a:off x="1742621" y="609600"/>
          <a:ext cx="4512129" cy="561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3200" b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ACRONIS ON-PREMISES</a:t>
          </a:r>
          <a:r>
            <a:rPr lang="pt-BR" sz="3200" b="1" baseline="0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91855</xdr:rowOff>
    </xdr:from>
    <xdr:to>
      <xdr:col>3</xdr:col>
      <xdr:colOff>657225</xdr:colOff>
      <xdr:row>5</xdr:row>
      <xdr:rowOff>34926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282355"/>
          <a:ext cx="1365250" cy="705071"/>
        </a:xfrm>
        <a:prstGeom prst="rect">
          <a:avLst/>
        </a:prstGeom>
      </xdr:spPr>
    </xdr:pic>
    <xdr:clientData/>
  </xdr:twoCellAnchor>
  <xdr:twoCellAnchor>
    <xdr:from>
      <xdr:col>11</xdr:col>
      <xdr:colOff>266700</xdr:colOff>
      <xdr:row>5</xdr:row>
      <xdr:rowOff>136046</xdr:rowOff>
    </xdr:from>
    <xdr:to>
      <xdr:col>12</xdr:col>
      <xdr:colOff>764478</xdr:colOff>
      <xdr:row>8</xdr:row>
      <xdr:rowOff>355600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91EB3D1-D920-43F2-B01D-8CF4AF0496CB}"/>
            </a:ext>
          </a:extLst>
        </xdr:cNvPr>
        <xdr:cNvGrpSpPr/>
      </xdr:nvGrpSpPr>
      <xdr:grpSpPr>
        <a:xfrm>
          <a:off x="12058650" y="1069496"/>
          <a:ext cx="840678" cy="1000604"/>
          <a:chOff x="9401174" y="2438399"/>
          <a:chExt cx="619126" cy="809626"/>
        </a:xfrm>
      </xdr:grpSpPr>
      <xdr:pic>
        <xdr:nvPicPr>
          <xdr:cNvPr id="9" name="Gráfico 8" descr="Iníci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8CA9CB5-FEA5-2840-FEAD-D4B471F5FD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9401174" y="2438399"/>
            <a:ext cx="619125" cy="619125"/>
          </a:xfrm>
          <a:prstGeom prst="rect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F27CD6F-D57E-FBAE-BB26-F3AF17B20A43}"/>
              </a:ext>
            </a:extLst>
          </xdr:cNvPr>
          <xdr:cNvSpPr txBox="1"/>
        </xdr:nvSpPr>
        <xdr:spPr>
          <a:xfrm>
            <a:off x="9429750" y="2990850"/>
            <a:ext cx="590550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solidFill>
                  <a:srgbClr val="002060"/>
                </a:solidFill>
              </a:rPr>
              <a:t>INÍCIO</a:t>
            </a:r>
            <a:endParaRPr lang="pt-BR" sz="1100" b="1">
              <a:solidFill>
                <a:srgbClr val="002060"/>
              </a:solidFill>
            </a:endParaRPr>
          </a:p>
        </xdr:txBody>
      </xdr:sp>
    </xdr:grp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O_PRODUTO" xr10:uid="{18D7C5E4-8C46-4D45-A54A-0A37079B7D4F}" sourceName="CATEGORIA DO PRODUT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" xr10:uid="{70296C1D-DD5F-41FD-B72C-C3945869C699}" sourceName="CLASSIFICAÇÃO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RANGE" xr10:uid="{56DBC357-4BF5-4DEE-BEB6-9EA20E327ADB}" sourceName="RANGE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VIGÊNCIA" xr10:uid="{C1608489-9088-49A4-84F5-A9F4C7A2C7FD}" sourceName="VIGÊNCIA">
  <extLst>
    <x:ext xmlns:x15="http://schemas.microsoft.com/office/spreadsheetml/2010/11/main" uri="{2F2917AC-EB37-4324-AD4E-5DD8C200BD13}">
      <x15:tableSlicerCache tableId="1" column="8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O_PRODUTO1" xr10:uid="{7EE2D343-24CD-4F35-8A79-33C545F998B6}" sourceName="CATEGORIA DO PRODUTO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1" xr10:uid="{BB76F547-FF1A-43DA-83AE-A0A1FBF67655}" sourceName="CLASSIFICAÇÃO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RANGE1" xr10:uid="{FA05EEF4-224A-4130-9878-B59F4E13D12E}" sourceName="RANGE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VIGÊNCIA1" xr10:uid="{5DE1C5A9-9CE9-4C16-B6E0-0C0FE1362D99}" sourceName="VIGÊNCIA">
  <extLst>
    <x:ext xmlns:x15="http://schemas.microsoft.com/office/spreadsheetml/2010/11/main" uri="{2F2917AC-EB37-4324-AD4E-5DD8C200BD13}">
      <x15:tableSlicerCache tableId="2" column="8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O PRODUTO 1" xr10:uid="{F4355481-ED54-4C24-84CB-6F71BB3608F9}" cache="SegmentaçãodeDados_CATEGORIA_DO_PRODUTO1" caption="CATEGORIA DO PRODUTO" rowHeight="241300"/>
  <slicer name="CLASSIFICAÇÃO 1" xr10:uid="{EBA45760-29DC-43BA-A2BD-51847E51A0B8}" cache="SegmentaçãodeDados_CLASSIFICAÇÃO1" caption="CLASSIFICAÇÃO" rowHeight="241300"/>
  <slicer name="RANGE 1" xr10:uid="{06B3D1D5-A49B-4E4D-91FC-27881584C1C0}" cache="SegmentaçãodeDados_RANGE1" caption="RANGE" rowHeight="241300"/>
  <slicer name="VIGÊNCIA 1" xr10:uid="{838F359A-51EC-4A02-9C55-ADC06D7C3EB3}" cache="SegmentaçãodeDados_VIGÊNCIA1" caption="VIGÊNCI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O PRODUTO" xr10:uid="{C74D0585-41EC-401A-AF3A-579CD0A4976D}" cache="SegmentaçãodeDados_CATEGORIA_DO_PRODUTO" caption="CATEGORIA DO PRODUTO" rowHeight="241300"/>
  <slicer name="CLASSIFICAÇÃO" xr10:uid="{6E37C08F-59C6-4601-9D54-AC3D53523D67}" cache="SegmentaçãodeDados_CLASSIFICAÇÃO" caption="CLASSIFICAÇÃO" startItem="7" rowHeight="241300"/>
  <slicer name="RANGE" xr10:uid="{BB0EC0DE-11A7-46A9-A55B-1E9BB34EE5D6}" cache="SegmentaçãodeDados_RANGE" caption="RANGE" rowHeight="241300"/>
  <slicer name="VIGÊNCIA" xr10:uid="{FAD5D450-83B8-4796-B452-8C604B51278F}" cache="SegmentaçãodeDados_VIGÊNCIA" caption="VIGÊNCI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CD54B6-EC0A-4FF7-839F-38AE67C88D7E}" name="Tabela2" displayName="Tabela2" ref="B20:J639" totalsRowShown="0" headerRowDxfId="26" dataDxfId="24" headerRowBorderDxfId="25" tableBorderDxfId="23">
  <autoFilter ref="B20:J639" xr:uid="{DFDC2E82-FFCC-488F-8553-9DA2AC8D1524}"/>
  <tableColumns count="9">
    <tableColumn id="1" xr3:uid="{72356C19-0D8F-48DA-A6E6-7CCC6F6822DE}" name="CATEGORIA DO PRODUTO" dataDxfId="22"/>
    <tableColumn id="2" xr3:uid="{30E25182-ECE5-4E96-A3D3-06698177BEBC}" name="FAMÍLIA DE PRODUTOS" dataDxfId="21"/>
    <tableColumn id="3" xr3:uid="{E2C2A433-96F8-4CC3-8399-3AFFE5FB9AC4}" name="GRUPO DE PRODUTOS" dataDxfId="20"/>
    <tableColumn id="4" xr3:uid="{63E23A34-AA07-47FA-AC2C-8F83B92A7AE1}" name="CLASSIFICAÇÃO" dataDxfId="19"/>
    <tableColumn id="5" xr3:uid="{F67879B7-D5D1-42B9-B959-8624B7B65F9B}" name="DESCRIÇÃO DO PRODUTO" dataDxfId="18"/>
    <tableColumn id="6" xr3:uid="{08320959-5B57-4A23-B1A7-CD519457D645}" name="RANGE" dataDxfId="17"/>
    <tableColumn id="7" xr3:uid="{8D0EB407-BA95-4D34-BC25-8E56D63974D1}" name="SKU" dataDxfId="16"/>
    <tableColumn id="8" xr3:uid="{3FE4AC51-9D01-43B1-95CB-068639A05885}" name="VIGÊNCIA" dataDxfId="15"/>
    <tableColumn id="9" xr3:uid="{D4930513-468F-4035-B650-400B2CEC28AC}" name="VALOR UNITÁRI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759842-BEDF-4D7B-856E-92D836F02B85}" name="Tabela1" displayName="Tabela1" ref="B20:J373" totalsRowShown="0" headerRowDxfId="13" dataDxfId="11" headerRowBorderDxfId="12" tableBorderDxfId="10" totalsRowBorderDxfId="9">
  <autoFilter ref="B20:J373" xr:uid="{521D618F-3C76-4B13-A84D-EA6C4B0DD333}"/>
  <tableColumns count="9">
    <tableColumn id="1" xr3:uid="{272EC26A-61EF-41D3-BAAC-C64150980904}" name="CATEGORIA DO PRODUTO" dataDxfId="8"/>
    <tableColumn id="2" xr3:uid="{B498D8E4-5EFD-41B3-8CDA-41CB1940004B}" name="FAMÍLIA DE PRODUTOS" dataDxfId="7"/>
    <tableColumn id="3" xr3:uid="{7C6EF31E-95F5-4415-A159-E7E458856C80}" name="GRUPO DE PRODUTOS" dataDxfId="6"/>
    <tableColumn id="4" xr3:uid="{E7B4DE5A-2AE6-45D1-9354-78BC213DCAF0}" name="CLASSIFICAÇÃO" dataDxfId="5"/>
    <tableColumn id="5" xr3:uid="{5AF78E3D-8E69-4793-8C9A-0B59707F6A6A}" name="DESCRIÇÃO DO PRODUTO" dataDxfId="4"/>
    <tableColumn id="6" xr3:uid="{8ED73A5B-EE6F-47B5-8C52-8F62A9391C60}" name="RANGE" dataDxfId="3"/>
    <tableColumn id="7" xr3:uid="{1CD5B838-4471-448E-9AA3-88636107926C}" name="SKU" dataDxfId="2"/>
    <tableColumn id="8" xr3:uid="{83359542-6E05-4CFA-97F3-2170B74CB47D}" name="VIGÊNCIA" dataDxfId="1"/>
    <tableColumn id="9" xr3:uid="{B9C17EF9-3AB8-433B-8342-AF35B9433DD7}" name="VALOR UNITÁR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XFC26"/>
  <sheetViews>
    <sheetView showGridLines="0" tabSelected="1" zoomScaleNormal="100" workbookViewId="0"/>
  </sheetViews>
  <sheetFormatPr defaultColWidth="0" defaultRowHeight="14.4" x14ac:dyDescent="0.3"/>
  <cols>
    <col min="1" max="1" width="6.5546875" style="2" customWidth="1"/>
    <col min="2" max="2" width="10.44140625" style="24" customWidth="1"/>
    <col min="3" max="8" width="14.5546875" style="24" customWidth="1"/>
    <col min="9" max="9" width="12.21875" style="24" customWidth="1"/>
    <col min="10" max="10" width="10" style="24" customWidth="1"/>
    <col min="11" max="16383" width="9.21875" style="2" hidden="1"/>
    <col min="16384" max="16384" width="2.44140625" style="2" customWidth="1"/>
  </cols>
  <sheetData>
    <row r="1" spans="1:10" ht="20.2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50.25" customHeight="1" x14ac:dyDescent="0.85">
      <c r="A2" s="35"/>
      <c r="B2" s="35"/>
      <c r="C2" s="391" t="s">
        <v>319</v>
      </c>
      <c r="D2" s="391"/>
      <c r="E2" s="391"/>
      <c r="F2" s="391"/>
      <c r="G2" s="391"/>
      <c r="H2" s="391"/>
      <c r="I2" s="37"/>
      <c r="J2" s="35"/>
    </row>
    <row r="3" spans="1:10" ht="35.25" customHeight="1" x14ac:dyDescent="1.1000000000000001">
      <c r="A3" s="35"/>
      <c r="B3" s="36"/>
      <c r="C3" s="392" t="s">
        <v>2983</v>
      </c>
      <c r="D3" s="392"/>
      <c r="E3" s="392"/>
      <c r="F3" s="392"/>
      <c r="G3" s="392"/>
      <c r="H3" s="392"/>
      <c r="I3" s="36"/>
      <c r="J3" s="35"/>
    </row>
    <row r="4" spans="1:10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3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3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x14ac:dyDescent="0.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3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5"/>
      <c r="B10" s="46"/>
      <c r="C10" s="48" t="s">
        <v>282</v>
      </c>
      <c r="D10" s="35"/>
      <c r="E10" s="35"/>
      <c r="F10" s="35"/>
      <c r="G10" s="35"/>
      <c r="H10" s="35"/>
      <c r="I10" s="35"/>
      <c r="J10" s="35"/>
    </row>
    <row r="11" spans="1:10" x14ac:dyDescent="0.3">
      <c r="A11" s="35"/>
      <c r="B11" s="46"/>
      <c r="C11" s="46"/>
      <c r="D11" s="35"/>
      <c r="E11" s="35"/>
      <c r="F11" s="35"/>
      <c r="G11" s="35"/>
      <c r="H11" s="35"/>
      <c r="I11" s="35"/>
      <c r="J11" s="35"/>
    </row>
    <row r="12" spans="1:10" x14ac:dyDescent="0.3">
      <c r="A12" s="35"/>
      <c r="B12" s="46"/>
      <c r="C12" s="46"/>
      <c r="D12" s="35"/>
      <c r="E12" s="35"/>
      <c r="F12" s="35"/>
      <c r="G12" s="35"/>
      <c r="H12" s="35"/>
      <c r="I12" s="35"/>
      <c r="J12" s="35"/>
    </row>
    <row r="13" spans="1:10" x14ac:dyDescent="0.3">
      <c r="B13" s="2"/>
      <c r="C13" s="2"/>
      <c r="D13" s="2"/>
      <c r="E13" s="2"/>
      <c r="F13" s="2"/>
      <c r="G13" s="2"/>
      <c r="H13" s="2"/>
      <c r="I13" s="2"/>
      <c r="J13" s="2"/>
    </row>
    <row r="20" spans="6:8" x14ac:dyDescent="0.3">
      <c r="H20" s="51"/>
    </row>
    <row r="26" spans="6:8" x14ac:dyDescent="0.3">
      <c r="F26" s="51"/>
    </row>
  </sheetData>
  <sheetProtection algorithmName="SHA-512" hashValue="wdGz1C0F0nPBNMxVcS+YOxPTjR2OmmBjr//C+QRglKK+6L7tnymQSoI4EcOHDTCHqZDA6pkMaeISsi4ZzXKyJg==" saltValue="Pebs6JrEh4MBAfDph2dgUQ==" spinCount="100000" sheet="1" autoFilter="0"/>
  <mergeCells count="2">
    <mergeCell ref="C2:H2"/>
    <mergeCell ref="C3:H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5A24-A536-4448-B3B3-413485569A7D}">
  <sheetPr codeName="Planilha15"/>
  <dimension ref="B1:H178"/>
  <sheetViews>
    <sheetView showGridLines="0" topLeftCell="E3" zoomScale="90" zoomScaleNormal="90" workbookViewId="0"/>
  </sheetViews>
  <sheetFormatPr defaultColWidth="11.44140625" defaultRowHeight="14.4" x14ac:dyDescent="0.3"/>
  <cols>
    <col min="2" max="2" width="19" customWidth="1"/>
    <col min="3" max="3" width="15.44140625" bestFit="1" customWidth="1"/>
    <col min="4" max="4" width="42.109375" bestFit="1" customWidth="1"/>
    <col min="5" max="5" width="98.77734375" style="50" customWidth="1"/>
    <col min="6" max="6" width="18.21875" style="50" bestFit="1" customWidth="1"/>
    <col min="7" max="7" width="19.109375" style="50" customWidth="1"/>
    <col min="8" max="8" width="22.44140625" style="50" customWidth="1"/>
  </cols>
  <sheetData>
    <row r="1" spans="2:8" s="3" customFormat="1" ht="15.75" customHeight="1" x14ac:dyDescent="0.3">
      <c r="C1" s="3" t="s">
        <v>2</v>
      </c>
      <c r="E1" s="111"/>
      <c r="F1" s="111"/>
      <c r="G1" s="111"/>
      <c r="H1" s="111"/>
    </row>
    <row r="2" spans="2:8" s="3" customFormat="1" ht="15" customHeight="1" x14ac:dyDescent="0.3">
      <c r="B2" s="321"/>
      <c r="C2" s="321"/>
      <c r="D2" s="321"/>
      <c r="E2" s="321"/>
      <c r="F2" s="321"/>
      <c r="G2" s="321"/>
      <c r="H2" s="321"/>
    </row>
    <row r="3" spans="2:8" s="3" customFormat="1" ht="15" customHeight="1" x14ac:dyDescent="0.3">
      <c r="B3" s="321"/>
      <c r="C3" s="321"/>
      <c r="D3" s="321"/>
      <c r="E3" s="321"/>
      <c r="F3" s="321"/>
      <c r="G3" s="321"/>
      <c r="H3" s="321"/>
    </row>
    <row r="4" spans="2:8" s="3" customFormat="1" ht="15" customHeight="1" x14ac:dyDescent="0.3">
      <c r="B4" s="321"/>
      <c r="C4" s="321"/>
      <c r="D4" s="321"/>
      <c r="E4" s="321"/>
      <c r="F4" s="321"/>
      <c r="G4" s="321"/>
      <c r="H4" s="321"/>
    </row>
    <row r="5" spans="2:8" s="3" customFormat="1" ht="15" customHeight="1" x14ac:dyDescent="0.3">
      <c r="B5" s="321"/>
      <c r="C5" s="321"/>
      <c r="D5" s="321"/>
      <c r="E5" s="321"/>
      <c r="F5" s="321"/>
      <c r="G5" s="321"/>
      <c r="H5" s="321"/>
    </row>
    <row r="6" spans="2:8" s="3" customFormat="1" ht="15.75" customHeight="1" x14ac:dyDescent="0.3">
      <c r="B6" s="321"/>
      <c r="C6" s="321"/>
      <c r="D6" s="321"/>
      <c r="E6" s="321"/>
      <c r="F6" s="321"/>
      <c r="G6" s="321"/>
      <c r="H6" s="321"/>
    </row>
    <row r="7" spans="2:8" ht="15" customHeight="1" x14ac:dyDescent="0.3">
      <c r="B7" s="321"/>
      <c r="C7" s="321"/>
      <c r="D7" s="321"/>
      <c r="E7" s="321"/>
      <c r="F7" s="321"/>
      <c r="G7" s="321"/>
      <c r="H7" s="321"/>
    </row>
    <row r="8" spans="2:8" ht="15" customHeight="1" x14ac:dyDescent="0.3">
      <c r="C8" s="322"/>
      <c r="D8" s="322"/>
      <c r="E8" s="322"/>
      <c r="F8" s="322"/>
    </row>
    <row r="9" spans="2:8" ht="15" customHeight="1" x14ac:dyDescent="0.3">
      <c r="C9" s="322"/>
      <c r="D9" s="322"/>
      <c r="E9" s="322"/>
      <c r="F9" s="322"/>
    </row>
    <row r="10" spans="2:8" s="1" customFormat="1" ht="22.95" customHeight="1" thickBot="1" x14ac:dyDescent="0.35">
      <c r="G10" s="327" t="s">
        <v>2984</v>
      </c>
      <c r="H10" s="327"/>
    </row>
    <row r="11" spans="2:8" ht="14.55" customHeight="1" x14ac:dyDescent="0.3">
      <c r="B11" s="328" t="s">
        <v>260</v>
      </c>
      <c r="C11" s="329"/>
      <c r="D11" s="329"/>
      <c r="E11" s="325" t="s">
        <v>2778</v>
      </c>
      <c r="F11" s="323" t="s">
        <v>4</v>
      </c>
      <c r="G11" s="332" t="s">
        <v>5</v>
      </c>
      <c r="H11" s="216" t="s">
        <v>198</v>
      </c>
    </row>
    <row r="12" spans="2:8" ht="14.55" customHeight="1" thickBot="1" x14ac:dyDescent="0.35">
      <c r="B12" s="330"/>
      <c r="C12" s="331"/>
      <c r="D12" s="331"/>
      <c r="E12" s="326"/>
      <c r="F12" s="324"/>
      <c r="G12" s="333"/>
      <c r="H12" s="282">
        <v>1500</v>
      </c>
    </row>
    <row r="13" spans="2:8" ht="14.55" customHeight="1" x14ac:dyDescent="0.3">
      <c r="B13" s="353" t="s">
        <v>2779</v>
      </c>
      <c r="C13" s="372" t="s">
        <v>2780</v>
      </c>
      <c r="D13" s="373"/>
      <c r="E13" s="284" t="s">
        <v>2781</v>
      </c>
      <c r="F13" s="128" t="s">
        <v>16</v>
      </c>
      <c r="G13" s="129" t="s">
        <v>2782</v>
      </c>
      <c r="H13" s="285">
        <v>22.65</v>
      </c>
    </row>
    <row r="14" spans="2:8" ht="14.55" customHeight="1" x14ac:dyDescent="0.3">
      <c r="B14" s="354"/>
      <c r="C14" s="374"/>
      <c r="D14" s="375"/>
      <c r="E14" s="130" t="s">
        <v>2783</v>
      </c>
      <c r="F14" s="131" t="s">
        <v>16</v>
      </c>
      <c r="G14" s="132" t="s">
        <v>2784</v>
      </c>
      <c r="H14" s="211">
        <v>25.89</v>
      </c>
    </row>
    <row r="15" spans="2:8" ht="14.55" customHeight="1" x14ac:dyDescent="0.3">
      <c r="B15" s="354"/>
      <c r="C15" s="376"/>
      <c r="D15" s="377"/>
      <c r="E15" s="133" t="s">
        <v>2785</v>
      </c>
      <c r="F15" s="134" t="s">
        <v>16</v>
      </c>
      <c r="G15" s="135" t="s">
        <v>2786</v>
      </c>
      <c r="H15" s="211">
        <v>19.41</v>
      </c>
    </row>
    <row r="16" spans="2:8" ht="14.55" customHeight="1" x14ac:dyDescent="0.3">
      <c r="B16" s="355"/>
      <c r="C16" s="369" t="s">
        <v>2787</v>
      </c>
      <c r="D16" s="366" t="s">
        <v>2788</v>
      </c>
      <c r="E16" s="127" t="s">
        <v>2789</v>
      </c>
      <c r="F16" s="136" t="s">
        <v>8</v>
      </c>
      <c r="G16" s="137" t="s">
        <v>2790</v>
      </c>
      <c r="H16" s="211">
        <v>525.44000000000005</v>
      </c>
    </row>
    <row r="17" spans="2:8" ht="14.55" customHeight="1" x14ac:dyDescent="0.3">
      <c r="B17" s="355"/>
      <c r="C17" s="370"/>
      <c r="D17" s="367"/>
      <c r="E17" s="130" t="s">
        <v>2791</v>
      </c>
      <c r="F17" s="131" t="s">
        <v>8</v>
      </c>
      <c r="G17" s="132" t="s">
        <v>2792</v>
      </c>
      <c r="H17" s="211">
        <v>363.66</v>
      </c>
    </row>
    <row r="18" spans="2:8" ht="14.55" customHeight="1" x14ac:dyDescent="0.3">
      <c r="B18" s="355"/>
      <c r="C18" s="370"/>
      <c r="D18" s="367"/>
      <c r="E18" s="130" t="s">
        <v>2793</v>
      </c>
      <c r="F18" s="131" t="s">
        <v>8</v>
      </c>
      <c r="G18" s="132" t="s">
        <v>2794</v>
      </c>
      <c r="H18" s="211">
        <v>72.87</v>
      </c>
    </row>
    <row r="19" spans="2:8" ht="14.55" customHeight="1" x14ac:dyDescent="0.3">
      <c r="B19" s="355"/>
      <c r="C19" s="370"/>
      <c r="D19" s="367"/>
      <c r="E19" s="138" t="s">
        <v>2929</v>
      </c>
      <c r="F19" s="131" t="s">
        <v>8</v>
      </c>
      <c r="G19" s="132" t="s">
        <v>2795</v>
      </c>
      <c r="H19" s="211">
        <v>24.27</v>
      </c>
    </row>
    <row r="20" spans="2:8" ht="14.55" customHeight="1" x14ac:dyDescent="0.3">
      <c r="B20" s="355"/>
      <c r="C20" s="370"/>
      <c r="D20" s="367"/>
      <c r="E20" s="138" t="s">
        <v>2930</v>
      </c>
      <c r="F20" s="131" t="s">
        <v>8</v>
      </c>
      <c r="G20" s="132" t="s">
        <v>2796</v>
      </c>
      <c r="H20" s="211">
        <v>19.41</v>
      </c>
    </row>
    <row r="21" spans="2:8" ht="14.55" customHeight="1" x14ac:dyDescent="0.3">
      <c r="B21" s="355"/>
      <c r="C21" s="370"/>
      <c r="D21" s="368"/>
      <c r="E21" s="139" t="s">
        <v>2797</v>
      </c>
      <c r="F21" s="140" t="s">
        <v>8</v>
      </c>
      <c r="G21" s="141" t="s">
        <v>2798</v>
      </c>
      <c r="H21" s="211">
        <v>16.18</v>
      </c>
    </row>
    <row r="22" spans="2:8" ht="14.55" customHeight="1" x14ac:dyDescent="0.3">
      <c r="B22" s="355"/>
      <c r="C22" s="370"/>
      <c r="D22" s="366" t="s">
        <v>2799</v>
      </c>
      <c r="E22" s="130" t="s">
        <v>2800</v>
      </c>
      <c r="F22" s="142" t="s">
        <v>11</v>
      </c>
      <c r="G22" s="143" t="s">
        <v>2801</v>
      </c>
      <c r="H22" s="211">
        <v>658.59</v>
      </c>
    </row>
    <row r="23" spans="2:8" ht="14.55" customHeight="1" x14ac:dyDescent="0.3">
      <c r="B23" s="355"/>
      <c r="C23" s="370"/>
      <c r="D23" s="367"/>
      <c r="E23" s="130" t="s">
        <v>2802</v>
      </c>
      <c r="F23" s="131" t="s">
        <v>11</v>
      </c>
      <c r="G23" s="132" t="s">
        <v>2803</v>
      </c>
      <c r="H23" s="211">
        <v>456.72</v>
      </c>
    </row>
    <row r="24" spans="2:8" ht="14.55" customHeight="1" x14ac:dyDescent="0.3">
      <c r="B24" s="355"/>
      <c r="C24" s="370"/>
      <c r="D24" s="367"/>
      <c r="E24" s="130" t="s">
        <v>2804</v>
      </c>
      <c r="F24" s="142" t="s">
        <v>11</v>
      </c>
      <c r="G24" s="143" t="s">
        <v>2805</v>
      </c>
      <c r="H24" s="211">
        <v>91.34</v>
      </c>
    </row>
    <row r="25" spans="2:8" ht="14.55" customHeight="1" x14ac:dyDescent="0.3">
      <c r="B25" s="355"/>
      <c r="C25" s="370"/>
      <c r="D25" s="367"/>
      <c r="E25" s="138" t="s">
        <v>2931</v>
      </c>
      <c r="F25" s="131" t="s">
        <v>11</v>
      </c>
      <c r="G25" s="132" t="s">
        <v>2806</v>
      </c>
      <c r="H25" s="211">
        <v>33.17</v>
      </c>
    </row>
    <row r="26" spans="2:8" ht="14.55" customHeight="1" x14ac:dyDescent="0.3">
      <c r="B26" s="355"/>
      <c r="C26" s="370"/>
      <c r="D26" s="367"/>
      <c r="E26" s="138" t="s">
        <v>2932</v>
      </c>
      <c r="F26" s="131" t="s">
        <v>11</v>
      </c>
      <c r="G26" s="132" t="s">
        <v>2807</v>
      </c>
      <c r="H26" s="211">
        <v>26.04</v>
      </c>
    </row>
    <row r="27" spans="2:8" ht="14.55" customHeight="1" x14ac:dyDescent="0.3">
      <c r="B27" s="355"/>
      <c r="C27" s="371"/>
      <c r="D27" s="368"/>
      <c r="E27" s="139" t="s">
        <v>2808</v>
      </c>
      <c r="F27" s="144" t="s">
        <v>11</v>
      </c>
      <c r="G27" s="145" t="s">
        <v>2809</v>
      </c>
      <c r="H27" s="211">
        <v>18.61</v>
      </c>
    </row>
    <row r="28" spans="2:8" ht="14.55" customHeight="1" x14ac:dyDescent="0.3">
      <c r="B28" s="354"/>
      <c r="C28" s="369" t="s">
        <v>2810</v>
      </c>
      <c r="D28" s="366" t="s">
        <v>2788</v>
      </c>
      <c r="E28" s="130" t="s">
        <v>2811</v>
      </c>
      <c r="F28" s="142" t="s">
        <v>8</v>
      </c>
      <c r="G28" s="143" t="s">
        <v>2812</v>
      </c>
      <c r="H28" s="211">
        <v>574.12</v>
      </c>
    </row>
    <row r="29" spans="2:8" ht="14.55" customHeight="1" x14ac:dyDescent="0.3">
      <c r="B29" s="354"/>
      <c r="C29" s="370"/>
      <c r="D29" s="367"/>
      <c r="E29" s="130" t="s">
        <v>2813</v>
      </c>
      <c r="F29" s="131" t="s">
        <v>8</v>
      </c>
      <c r="G29" s="132" t="s">
        <v>2814</v>
      </c>
      <c r="H29" s="211">
        <v>405.18</v>
      </c>
    </row>
    <row r="30" spans="2:8" ht="14.55" customHeight="1" x14ac:dyDescent="0.3">
      <c r="B30" s="354"/>
      <c r="C30" s="370"/>
      <c r="D30" s="367"/>
      <c r="E30" s="130" t="s">
        <v>2815</v>
      </c>
      <c r="F30" s="131" t="s">
        <v>8</v>
      </c>
      <c r="G30" s="132" t="s">
        <v>2816</v>
      </c>
      <c r="H30" s="211">
        <v>109.24</v>
      </c>
    </row>
    <row r="31" spans="2:8" ht="14.55" customHeight="1" x14ac:dyDescent="0.3">
      <c r="B31" s="354"/>
      <c r="C31" s="370"/>
      <c r="D31" s="367"/>
      <c r="E31" s="138" t="s">
        <v>2933</v>
      </c>
      <c r="F31" s="131" t="s">
        <v>8</v>
      </c>
      <c r="G31" s="132" t="s">
        <v>2817</v>
      </c>
      <c r="H31" s="211">
        <v>66.33</v>
      </c>
    </row>
    <row r="32" spans="2:8" ht="14.55" customHeight="1" x14ac:dyDescent="0.3">
      <c r="B32" s="354"/>
      <c r="C32" s="370"/>
      <c r="D32" s="368"/>
      <c r="E32" s="146" t="s">
        <v>2934</v>
      </c>
      <c r="F32" s="140" t="s">
        <v>8</v>
      </c>
      <c r="G32" s="141" t="s">
        <v>2818</v>
      </c>
      <c r="H32" s="211">
        <v>36.409999999999997</v>
      </c>
    </row>
    <row r="33" spans="2:8" ht="14.55" customHeight="1" x14ac:dyDescent="0.3">
      <c r="B33" s="354"/>
      <c r="C33" s="370"/>
      <c r="D33" s="366" t="s">
        <v>2799</v>
      </c>
      <c r="E33" s="130" t="s">
        <v>2819</v>
      </c>
      <c r="F33" s="142" t="s">
        <v>11</v>
      </c>
      <c r="G33" s="143" t="s">
        <v>2820</v>
      </c>
      <c r="H33" s="211">
        <v>707.27</v>
      </c>
    </row>
    <row r="34" spans="2:8" ht="14.55" customHeight="1" x14ac:dyDescent="0.3">
      <c r="B34" s="354"/>
      <c r="C34" s="370"/>
      <c r="D34" s="367"/>
      <c r="E34" s="130" t="s">
        <v>2821</v>
      </c>
      <c r="F34" s="131" t="s">
        <v>11</v>
      </c>
      <c r="G34" s="132" t="s">
        <v>2822</v>
      </c>
      <c r="H34" s="211">
        <v>496.81</v>
      </c>
    </row>
    <row r="35" spans="2:8" ht="14.55" customHeight="1" x14ac:dyDescent="0.3">
      <c r="B35" s="354"/>
      <c r="C35" s="370"/>
      <c r="D35" s="367"/>
      <c r="E35" s="130" t="s">
        <v>2823</v>
      </c>
      <c r="F35" s="142" t="s">
        <v>11</v>
      </c>
      <c r="G35" s="143" t="s">
        <v>2824</v>
      </c>
      <c r="H35" s="211">
        <v>131.05000000000001</v>
      </c>
    </row>
    <row r="36" spans="2:8" ht="14.55" customHeight="1" x14ac:dyDescent="0.3">
      <c r="B36" s="354"/>
      <c r="C36" s="370"/>
      <c r="D36" s="367"/>
      <c r="E36" s="138" t="s">
        <v>2935</v>
      </c>
      <c r="F36" s="131" t="s">
        <v>11</v>
      </c>
      <c r="G36" s="132" t="s">
        <v>2825</v>
      </c>
      <c r="H36" s="211">
        <v>76.849999999999994</v>
      </c>
    </row>
    <row r="37" spans="2:8" ht="14.55" customHeight="1" x14ac:dyDescent="0.3">
      <c r="B37" s="354"/>
      <c r="C37" s="371"/>
      <c r="D37" s="368"/>
      <c r="E37" s="146" t="s">
        <v>2936</v>
      </c>
      <c r="F37" s="144" t="s">
        <v>11</v>
      </c>
      <c r="G37" s="145" t="s">
        <v>2826</v>
      </c>
      <c r="H37" s="211">
        <v>43.28</v>
      </c>
    </row>
    <row r="38" spans="2:8" ht="14.55" customHeight="1" x14ac:dyDescent="0.3">
      <c r="B38" s="354"/>
      <c r="C38" s="356" t="s">
        <v>265</v>
      </c>
      <c r="D38" s="357"/>
      <c r="E38" s="147" t="s">
        <v>2916</v>
      </c>
      <c r="F38" s="148" t="s">
        <v>16</v>
      </c>
      <c r="G38" s="149" t="s">
        <v>2917</v>
      </c>
      <c r="H38" s="211">
        <v>15.18</v>
      </c>
    </row>
    <row r="39" spans="2:8" ht="14.55" customHeight="1" x14ac:dyDescent="0.3">
      <c r="B39" s="354"/>
      <c r="C39" s="356"/>
      <c r="D39" s="357"/>
      <c r="E39" s="150" t="s">
        <v>2918</v>
      </c>
      <c r="F39" s="151" t="s">
        <v>16</v>
      </c>
      <c r="G39" s="152" t="s">
        <v>2919</v>
      </c>
      <c r="H39" s="211">
        <v>25.48</v>
      </c>
    </row>
    <row r="40" spans="2:8" ht="14.55" customHeight="1" x14ac:dyDescent="0.3">
      <c r="B40" s="354"/>
      <c r="C40" s="356"/>
      <c r="D40" s="357"/>
      <c r="E40" s="150" t="s">
        <v>2937</v>
      </c>
      <c r="F40" s="153" t="s">
        <v>16</v>
      </c>
      <c r="G40" s="154" t="s">
        <v>2827</v>
      </c>
      <c r="H40" s="211">
        <v>25.89</v>
      </c>
    </row>
    <row r="41" spans="2:8" ht="14.55" customHeight="1" x14ac:dyDescent="0.3">
      <c r="B41" s="354"/>
      <c r="C41" s="358"/>
      <c r="D41" s="359"/>
      <c r="E41" s="155" t="s">
        <v>2938</v>
      </c>
      <c r="F41" s="156" t="s">
        <v>16</v>
      </c>
      <c r="G41" s="157" t="s">
        <v>2828</v>
      </c>
      <c r="H41" s="211">
        <v>51.77</v>
      </c>
    </row>
    <row r="42" spans="2:8" ht="14.55" customHeight="1" x14ac:dyDescent="0.3">
      <c r="B42" s="354"/>
      <c r="C42" s="360" t="s">
        <v>291</v>
      </c>
      <c r="D42" s="361"/>
      <c r="E42" s="150" t="s">
        <v>2829</v>
      </c>
      <c r="F42" s="153" t="s">
        <v>16</v>
      </c>
      <c r="G42" s="154" t="s">
        <v>2830</v>
      </c>
      <c r="H42" s="211">
        <v>11.32</v>
      </c>
    </row>
    <row r="43" spans="2:8" ht="14.55" customHeight="1" x14ac:dyDescent="0.3">
      <c r="B43" s="354"/>
      <c r="C43" s="362" t="s">
        <v>2831</v>
      </c>
      <c r="D43" s="363"/>
      <c r="E43" s="147" t="s">
        <v>2832</v>
      </c>
      <c r="F43" s="148" t="s">
        <v>8</v>
      </c>
      <c r="G43" s="149" t="s">
        <v>2833</v>
      </c>
      <c r="H43" s="211">
        <v>0.35</v>
      </c>
    </row>
    <row r="44" spans="2:8" ht="14.55" customHeight="1" x14ac:dyDescent="0.3">
      <c r="B44" s="354"/>
      <c r="C44" s="358"/>
      <c r="D44" s="359"/>
      <c r="E44" s="158" t="s">
        <v>2834</v>
      </c>
      <c r="F44" s="159" t="s">
        <v>11</v>
      </c>
      <c r="G44" s="160" t="s">
        <v>2835</v>
      </c>
      <c r="H44" s="211">
        <v>0.44</v>
      </c>
    </row>
    <row r="45" spans="2:8" ht="14.55" customHeight="1" x14ac:dyDescent="0.3">
      <c r="B45" s="354"/>
      <c r="C45" s="362" t="s">
        <v>2836</v>
      </c>
      <c r="D45" s="363"/>
      <c r="E45" s="161" t="s">
        <v>2837</v>
      </c>
      <c r="F45" s="153" t="s">
        <v>8</v>
      </c>
      <c r="G45" s="154" t="s">
        <v>2838</v>
      </c>
      <c r="H45" s="211">
        <v>0.26</v>
      </c>
    </row>
    <row r="46" spans="2:8" ht="14.55" customHeight="1" x14ac:dyDescent="0.3">
      <c r="B46" s="354"/>
      <c r="C46" s="356"/>
      <c r="D46" s="357"/>
      <c r="E46" s="161" t="s">
        <v>2939</v>
      </c>
      <c r="F46" s="153" t="s">
        <v>8</v>
      </c>
      <c r="G46" s="152" t="s">
        <v>2839</v>
      </c>
      <c r="H46" s="211">
        <v>13.99</v>
      </c>
    </row>
    <row r="47" spans="2:8" ht="14.55" customHeight="1" x14ac:dyDescent="0.3">
      <c r="B47" s="354"/>
      <c r="C47" s="358"/>
      <c r="D47" s="359"/>
      <c r="E47" s="162" t="s">
        <v>2940</v>
      </c>
      <c r="F47" s="159" t="s">
        <v>8</v>
      </c>
      <c r="G47" s="157" t="s">
        <v>2840</v>
      </c>
      <c r="H47" s="211">
        <v>13.99</v>
      </c>
    </row>
    <row r="48" spans="2:8" ht="14.55" customHeight="1" x14ac:dyDescent="0.3">
      <c r="B48" s="354"/>
      <c r="C48" s="362" t="s">
        <v>2841</v>
      </c>
      <c r="D48" s="363"/>
      <c r="E48" s="150" t="s">
        <v>2842</v>
      </c>
      <c r="F48" s="153" t="s">
        <v>16</v>
      </c>
      <c r="G48" s="154" t="s">
        <v>2843</v>
      </c>
      <c r="H48" s="211">
        <v>0.49</v>
      </c>
    </row>
    <row r="49" spans="2:8" ht="14.55" customHeight="1" thickBot="1" x14ac:dyDescent="0.35">
      <c r="B49" s="354"/>
      <c r="C49" s="364"/>
      <c r="D49" s="365"/>
      <c r="E49" s="163" t="s">
        <v>2844</v>
      </c>
      <c r="F49" s="164" t="s">
        <v>16</v>
      </c>
      <c r="G49" s="165" t="s">
        <v>2845</v>
      </c>
      <c r="H49" s="215">
        <v>24.27</v>
      </c>
    </row>
    <row r="50" spans="2:8" ht="14.55" customHeight="1" x14ac:dyDescent="0.3">
      <c r="B50" s="318" t="s">
        <v>2864</v>
      </c>
      <c r="C50" s="339" t="s">
        <v>2846</v>
      </c>
      <c r="D50" s="340"/>
      <c r="E50" s="166" t="s">
        <v>2847</v>
      </c>
      <c r="F50" s="167" t="s">
        <v>16</v>
      </c>
      <c r="G50" s="168" t="s">
        <v>95</v>
      </c>
      <c r="H50" s="285">
        <v>9.7100000000000009</v>
      </c>
    </row>
    <row r="51" spans="2:8" ht="14.55" customHeight="1" x14ac:dyDescent="0.3">
      <c r="B51" s="319"/>
      <c r="C51" s="341"/>
      <c r="D51" s="342"/>
      <c r="E51" s="169" t="s">
        <v>2848</v>
      </c>
      <c r="F51" s="151" t="s">
        <v>16</v>
      </c>
      <c r="G51" s="152" t="s">
        <v>284</v>
      </c>
      <c r="H51" s="211">
        <v>14.56</v>
      </c>
    </row>
    <row r="52" spans="2:8" ht="14.55" customHeight="1" x14ac:dyDescent="0.3">
      <c r="B52" s="319"/>
      <c r="C52" s="341"/>
      <c r="D52" s="342"/>
      <c r="E52" s="170" t="s">
        <v>2920</v>
      </c>
      <c r="F52" s="151" t="s">
        <v>16</v>
      </c>
      <c r="G52" s="152" t="s">
        <v>2921</v>
      </c>
      <c r="H52" s="211">
        <v>15.18</v>
      </c>
    </row>
    <row r="53" spans="2:8" ht="14.55" customHeight="1" x14ac:dyDescent="0.3">
      <c r="B53" s="319"/>
      <c r="C53" s="341"/>
      <c r="D53" s="342"/>
      <c r="E53" s="170" t="s">
        <v>2922</v>
      </c>
      <c r="F53" s="151" t="s">
        <v>16</v>
      </c>
      <c r="G53" s="152" t="s">
        <v>2923</v>
      </c>
      <c r="H53" s="211">
        <v>25.48</v>
      </c>
    </row>
    <row r="54" spans="2:8" ht="14.55" customHeight="1" x14ac:dyDescent="0.3">
      <c r="B54" s="319"/>
      <c r="C54" s="341"/>
      <c r="D54" s="342"/>
      <c r="E54" s="170" t="s">
        <v>2941</v>
      </c>
      <c r="F54" s="151" t="s">
        <v>16</v>
      </c>
      <c r="G54" s="152" t="s">
        <v>270</v>
      </c>
      <c r="H54" s="211">
        <v>25.89</v>
      </c>
    </row>
    <row r="55" spans="2:8" ht="14.55" customHeight="1" x14ac:dyDescent="0.3">
      <c r="B55" s="319"/>
      <c r="C55" s="341"/>
      <c r="D55" s="342"/>
      <c r="E55" s="170" t="s">
        <v>2942</v>
      </c>
      <c r="F55" s="151" t="s">
        <v>16</v>
      </c>
      <c r="G55" s="152" t="s">
        <v>271</v>
      </c>
      <c r="H55" s="211">
        <v>51.77</v>
      </c>
    </row>
    <row r="56" spans="2:8" ht="14.55" customHeight="1" x14ac:dyDescent="0.3">
      <c r="B56" s="319"/>
      <c r="C56" s="341"/>
      <c r="D56" s="342"/>
      <c r="E56" s="171" t="s">
        <v>2943</v>
      </c>
      <c r="F56" s="172" t="s">
        <v>16</v>
      </c>
      <c r="G56" s="173" t="s">
        <v>2924</v>
      </c>
      <c r="H56" s="211">
        <v>7.96</v>
      </c>
    </row>
    <row r="57" spans="2:8" ht="14.55" customHeight="1" x14ac:dyDescent="0.3">
      <c r="B57" s="319"/>
      <c r="C57" s="378"/>
      <c r="D57" s="379"/>
      <c r="E57" s="174" t="s">
        <v>2849</v>
      </c>
      <c r="F57" s="156" t="s">
        <v>16</v>
      </c>
      <c r="G57" s="157" t="s">
        <v>99</v>
      </c>
      <c r="H57" s="211">
        <v>20.23</v>
      </c>
    </row>
    <row r="58" spans="2:8" ht="14.55" customHeight="1" x14ac:dyDescent="0.3">
      <c r="B58" s="319"/>
      <c r="C58" s="380" t="s">
        <v>2944</v>
      </c>
      <c r="D58" s="381"/>
      <c r="E58" s="175" t="s">
        <v>2850</v>
      </c>
      <c r="F58" s="148" t="s">
        <v>16</v>
      </c>
      <c r="G58" s="149" t="s">
        <v>97</v>
      </c>
      <c r="H58" s="211">
        <v>19.41</v>
      </c>
    </row>
    <row r="59" spans="2:8" ht="14.55" customHeight="1" x14ac:dyDescent="0.3">
      <c r="B59" s="319"/>
      <c r="C59" s="341"/>
      <c r="D59" s="342"/>
      <c r="E59" s="170" t="s">
        <v>2851</v>
      </c>
      <c r="F59" s="151" t="s">
        <v>16</v>
      </c>
      <c r="G59" s="152" t="s">
        <v>249</v>
      </c>
      <c r="H59" s="211">
        <v>10.52</v>
      </c>
    </row>
    <row r="60" spans="2:8" ht="14.55" customHeight="1" x14ac:dyDescent="0.3">
      <c r="B60" s="319"/>
      <c r="C60" s="378"/>
      <c r="D60" s="379"/>
      <c r="E60" s="174" t="s">
        <v>2852</v>
      </c>
      <c r="F60" s="156" t="s">
        <v>16</v>
      </c>
      <c r="G60" s="157" t="s">
        <v>293</v>
      </c>
      <c r="H60" s="211">
        <v>9.7100000000000009</v>
      </c>
    </row>
    <row r="61" spans="2:8" ht="14.55" customHeight="1" x14ac:dyDescent="0.3">
      <c r="B61" s="319"/>
      <c r="C61" s="382" t="s">
        <v>291</v>
      </c>
      <c r="D61" s="383"/>
      <c r="E61" s="176" t="s">
        <v>2853</v>
      </c>
      <c r="F61" s="177" t="s">
        <v>16</v>
      </c>
      <c r="G61" s="178" t="s">
        <v>290</v>
      </c>
      <c r="H61" s="211">
        <v>11.32</v>
      </c>
    </row>
    <row r="62" spans="2:8" ht="15.45" customHeight="1" x14ac:dyDescent="0.3">
      <c r="B62" s="319"/>
      <c r="C62" s="380" t="s">
        <v>2945</v>
      </c>
      <c r="D62" s="381"/>
      <c r="E62" s="179" t="s">
        <v>2946</v>
      </c>
      <c r="F62" s="177" t="s">
        <v>16</v>
      </c>
      <c r="G62" s="178" t="s">
        <v>93</v>
      </c>
      <c r="H62" s="211">
        <v>15.38</v>
      </c>
    </row>
    <row r="63" spans="2:8" ht="16.5" customHeight="1" thickBot="1" x14ac:dyDescent="0.35">
      <c r="B63" s="319"/>
      <c r="C63" s="389" t="s">
        <v>2854</v>
      </c>
      <c r="D63" s="390"/>
      <c r="E63" s="286" t="s">
        <v>2855</v>
      </c>
      <c r="F63" s="164" t="s">
        <v>16</v>
      </c>
      <c r="G63" s="165" t="s">
        <v>223</v>
      </c>
      <c r="H63" s="215">
        <v>405.18</v>
      </c>
    </row>
    <row r="64" spans="2:8" ht="16.95" customHeight="1" x14ac:dyDescent="0.3">
      <c r="B64" s="319"/>
      <c r="C64" s="384" t="s">
        <v>218</v>
      </c>
      <c r="D64" s="387" t="s">
        <v>32</v>
      </c>
      <c r="E64" s="166" t="s">
        <v>233</v>
      </c>
      <c r="F64" s="167" t="s">
        <v>16</v>
      </c>
      <c r="G64" s="168" t="s">
        <v>34</v>
      </c>
      <c r="H64" s="285">
        <v>201.87</v>
      </c>
    </row>
    <row r="65" spans="2:8" ht="14.55" customHeight="1" x14ac:dyDescent="0.3">
      <c r="B65" s="319"/>
      <c r="C65" s="385"/>
      <c r="D65" s="351"/>
      <c r="E65" s="169" t="s">
        <v>234</v>
      </c>
      <c r="F65" s="151" t="s">
        <v>16</v>
      </c>
      <c r="G65" s="152" t="s">
        <v>36</v>
      </c>
      <c r="H65" s="211">
        <v>137.59</v>
      </c>
    </row>
    <row r="66" spans="2:8" ht="14.55" customHeight="1" x14ac:dyDescent="0.3">
      <c r="B66" s="319"/>
      <c r="C66" s="385"/>
      <c r="D66" s="351"/>
      <c r="E66" s="170" t="s">
        <v>235</v>
      </c>
      <c r="F66" s="151" t="s">
        <v>16</v>
      </c>
      <c r="G66" s="152" t="s">
        <v>38</v>
      </c>
      <c r="H66" s="211">
        <v>71.16</v>
      </c>
    </row>
    <row r="67" spans="2:8" ht="14.55" customHeight="1" x14ac:dyDescent="0.3">
      <c r="B67" s="319"/>
      <c r="C67" s="385"/>
      <c r="D67" s="351"/>
      <c r="E67" s="170" t="s">
        <v>236</v>
      </c>
      <c r="F67" s="151" t="s">
        <v>16</v>
      </c>
      <c r="G67" s="152" t="s">
        <v>42</v>
      </c>
      <c r="H67" s="211">
        <v>33.17</v>
      </c>
    </row>
    <row r="68" spans="2:8" ht="14.55" customHeight="1" x14ac:dyDescent="0.3">
      <c r="B68" s="319"/>
      <c r="C68" s="385"/>
      <c r="D68" s="351"/>
      <c r="E68" s="170" t="s">
        <v>237</v>
      </c>
      <c r="F68" s="151" t="s">
        <v>16</v>
      </c>
      <c r="G68" s="152" t="s">
        <v>44</v>
      </c>
      <c r="H68" s="211">
        <v>36.409999999999997</v>
      </c>
    </row>
    <row r="69" spans="2:8" ht="14.55" customHeight="1" x14ac:dyDescent="0.3">
      <c r="B69" s="319"/>
      <c r="C69" s="385"/>
      <c r="D69" s="351"/>
      <c r="E69" s="170" t="s">
        <v>2947</v>
      </c>
      <c r="F69" s="151" t="s">
        <v>8</v>
      </c>
      <c r="G69" s="152" t="s">
        <v>46</v>
      </c>
      <c r="H69" s="211">
        <v>19.41</v>
      </c>
    </row>
    <row r="70" spans="2:8" ht="14.55" customHeight="1" x14ac:dyDescent="0.3">
      <c r="B70" s="319"/>
      <c r="C70" s="385"/>
      <c r="D70" s="351"/>
      <c r="E70" s="170" t="s">
        <v>2948</v>
      </c>
      <c r="F70" s="151" t="s">
        <v>11</v>
      </c>
      <c r="G70" s="152" t="s">
        <v>48</v>
      </c>
      <c r="H70" s="211">
        <v>26.04</v>
      </c>
    </row>
    <row r="71" spans="2:8" ht="14.55" customHeight="1" x14ac:dyDescent="0.3">
      <c r="B71" s="319"/>
      <c r="C71" s="385"/>
      <c r="D71" s="351"/>
      <c r="E71" s="180" t="s">
        <v>258</v>
      </c>
      <c r="F71" s="151" t="s">
        <v>16</v>
      </c>
      <c r="G71" s="152" t="s">
        <v>52</v>
      </c>
      <c r="H71" s="211">
        <v>11.73</v>
      </c>
    </row>
    <row r="72" spans="2:8" ht="14.55" customHeight="1" x14ac:dyDescent="0.3">
      <c r="B72" s="319"/>
      <c r="C72" s="385"/>
      <c r="D72" s="351"/>
      <c r="E72" s="180" t="s">
        <v>2949</v>
      </c>
      <c r="F72" s="151" t="s">
        <v>16</v>
      </c>
      <c r="G72" s="152" t="s">
        <v>2950</v>
      </c>
      <c r="H72" s="211">
        <v>4.87</v>
      </c>
    </row>
    <row r="73" spans="2:8" ht="14.55" customHeight="1" x14ac:dyDescent="0.3">
      <c r="B73" s="319"/>
      <c r="C73" s="385"/>
      <c r="D73" s="351"/>
      <c r="E73" s="180" t="s">
        <v>2951</v>
      </c>
      <c r="F73" s="151" t="s">
        <v>16</v>
      </c>
      <c r="G73" s="152" t="s">
        <v>2952</v>
      </c>
      <c r="H73" s="211">
        <v>2.94</v>
      </c>
    </row>
    <row r="74" spans="2:8" ht="14.55" customHeight="1" x14ac:dyDescent="0.3">
      <c r="B74" s="319"/>
      <c r="C74" s="385"/>
      <c r="D74" s="351"/>
      <c r="E74" s="181" t="s">
        <v>2953</v>
      </c>
      <c r="F74" s="151" t="s">
        <v>8</v>
      </c>
      <c r="G74" s="152" t="s">
        <v>56</v>
      </c>
      <c r="H74" s="211">
        <v>19.41</v>
      </c>
    </row>
    <row r="75" spans="2:8" ht="14.55" customHeight="1" x14ac:dyDescent="0.3">
      <c r="B75" s="319"/>
      <c r="C75" s="385"/>
      <c r="D75" s="351"/>
      <c r="E75" s="181" t="s">
        <v>2954</v>
      </c>
      <c r="F75" s="151" t="s">
        <v>11</v>
      </c>
      <c r="G75" s="152" t="s">
        <v>58</v>
      </c>
      <c r="H75" s="211">
        <v>26.04</v>
      </c>
    </row>
    <row r="76" spans="2:8" ht="14.55" customHeight="1" x14ac:dyDescent="0.3">
      <c r="B76" s="319"/>
      <c r="C76" s="385"/>
      <c r="D76" s="351"/>
      <c r="E76" s="170" t="s">
        <v>264</v>
      </c>
      <c r="F76" s="151" t="s">
        <v>16</v>
      </c>
      <c r="G76" s="152" t="s">
        <v>251</v>
      </c>
      <c r="H76" s="211">
        <v>11.73</v>
      </c>
    </row>
    <row r="77" spans="2:8" ht="14.55" customHeight="1" x14ac:dyDescent="0.3">
      <c r="B77" s="319"/>
      <c r="C77" s="385"/>
      <c r="D77" s="351"/>
      <c r="E77" s="170" t="s">
        <v>238</v>
      </c>
      <c r="F77" s="151" t="s">
        <v>16</v>
      </c>
      <c r="G77" s="152" t="s">
        <v>62</v>
      </c>
      <c r="H77" s="211">
        <v>8.09</v>
      </c>
    </row>
    <row r="78" spans="2:8" ht="14.55" customHeight="1" x14ac:dyDescent="0.3">
      <c r="B78" s="319"/>
      <c r="C78" s="385"/>
      <c r="D78" s="351"/>
      <c r="E78" s="170" t="s">
        <v>239</v>
      </c>
      <c r="F78" s="151" t="s">
        <v>8</v>
      </c>
      <c r="G78" s="152" t="s">
        <v>66</v>
      </c>
      <c r="H78" s="211">
        <v>0.35</v>
      </c>
    </row>
    <row r="79" spans="2:8" ht="14.55" customHeight="1" x14ac:dyDescent="0.3">
      <c r="B79" s="319"/>
      <c r="C79" s="385"/>
      <c r="D79" s="351"/>
      <c r="E79" s="170" t="s">
        <v>240</v>
      </c>
      <c r="F79" s="151" t="s">
        <v>11</v>
      </c>
      <c r="G79" s="152" t="s">
        <v>68</v>
      </c>
      <c r="H79" s="211">
        <v>0.44</v>
      </c>
    </row>
    <row r="80" spans="2:8" ht="14.55" customHeight="1" x14ac:dyDescent="0.3">
      <c r="B80" s="319"/>
      <c r="C80" s="385"/>
      <c r="D80" s="351"/>
      <c r="E80" s="170" t="s">
        <v>241</v>
      </c>
      <c r="F80" s="151" t="s">
        <v>16</v>
      </c>
      <c r="G80" s="152" t="s">
        <v>72</v>
      </c>
      <c r="H80" s="211">
        <v>0.4</v>
      </c>
    </row>
    <row r="81" spans="2:8" ht="14.55" customHeight="1" x14ac:dyDescent="0.3">
      <c r="B81" s="319"/>
      <c r="C81" s="385"/>
      <c r="D81" s="388"/>
      <c r="E81" s="183" t="s">
        <v>242</v>
      </c>
      <c r="F81" s="156" t="s">
        <v>16</v>
      </c>
      <c r="G81" s="157" t="s">
        <v>74</v>
      </c>
      <c r="H81" s="211">
        <v>0.4</v>
      </c>
    </row>
    <row r="82" spans="2:8" ht="14.55" customHeight="1" x14ac:dyDescent="0.3">
      <c r="B82" s="319"/>
      <c r="C82" s="385"/>
      <c r="D82" s="349" t="s">
        <v>6</v>
      </c>
      <c r="E82" s="150" t="s">
        <v>227</v>
      </c>
      <c r="F82" s="153" t="s">
        <v>8</v>
      </c>
      <c r="G82" s="154" t="s">
        <v>9</v>
      </c>
      <c r="H82" s="211">
        <v>1.05</v>
      </c>
    </row>
    <row r="83" spans="2:8" ht="14.55" customHeight="1" x14ac:dyDescent="0.3">
      <c r="B83" s="319"/>
      <c r="C83" s="385"/>
      <c r="D83" s="349"/>
      <c r="E83" s="150" t="s">
        <v>228</v>
      </c>
      <c r="F83" s="151" t="s">
        <v>11</v>
      </c>
      <c r="G83" s="152" t="s">
        <v>12</v>
      </c>
      <c r="H83" s="211">
        <v>1.1299999999999999</v>
      </c>
    </row>
    <row r="84" spans="2:8" ht="14.55" customHeight="1" x14ac:dyDescent="0.3">
      <c r="B84" s="319"/>
      <c r="C84" s="385"/>
      <c r="D84" s="349"/>
      <c r="E84" s="184" t="s">
        <v>229</v>
      </c>
      <c r="F84" s="151" t="s">
        <v>16</v>
      </c>
      <c r="G84" s="152" t="s">
        <v>17</v>
      </c>
      <c r="H84" s="211">
        <v>1.0900000000000001</v>
      </c>
    </row>
    <row r="85" spans="2:8" ht="14.55" customHeight="1" x14ac:dyDescent="0.3">
      <c r="B85" s="319"/>
      <c r="C85" s="385"/>
      <c r="D85" s="349"/>
      <c r="E85" s="184" t="s">
        <v>230</v>
      </c>
      <c r="F85" s="151" t="s">
        <v>16</v>
      </c>
      <c r="G85" s="152" t="s">
        <v>19</v>
      </c>
      <c r="H85" s="211">
        <v>1.0900000000000001</v>
      </c>
    </row>
    <row r="86" spans="2:8" ht="14.55" customHeight="1" x14ac:dyDescent="0.3">
      <c r="B86" s="319"/>
      <c r="C86" s="385"/>
      <c r="D86" s="349"/>
      <c r="E86" s="185" t="s">
        <v>231</v>
      </c>
      <c r="F86" s="151" t="s">
        <v>16</v>
      </c>
      <c r="G86" s="152" t="s">
        <v>21</v>
      </c>
      <c r="H86" s="211">
        <v>0.62</v>
      </c>
    </row>
    <row r="87" spans="2:8" ht="16.5" customHeight="1" x14ac:dyDescent="0.3">
      <c r="B87" s="319"/>
      <c r="C87" s="385"/>
      <c r="D87" s="350"/>
      <c r="E87" s="158" t="s">
        <v>232</v>
      </c>
      <c r="F87" s="156" t="s">
        <v>16</v>
      </c>
      <c r="G87" s="157" t="s">
        <v>23</v>
      </c>
      <c r="H87" s="211">
        <v>0.53</v>
      </c>
    </row>
    <row r="88" spans="2:8" ht="14.55" customHeight="1" x14ac:dyDescent="0.3">
      <c r="B88" s="319"/>
      <c r="C88" s="385"/>
      <c r="D88" s="182" t="s">
        <v>2955</v>
      </c>
      <c r="E88" s="186" t="s">
        <v>321</v>
      </c>
      <c r="F88" s="159" t="s">
        <v>16</v>
      </c>
      <c r="G88" s="160" t="s">
        <v>322</v>
      </c>
      <c r="H88" s="211">
        <v>1</v>
      </c>
    </row>
    <row r="89" spans="2:8" ht="14.55" customHeight="1" x14ac:dyDescent="0.3">
      <c r="B89" s="319"/>
      <c r="C89" s="385"/>
      <c r="D89" s="334" t="s">
        <v>252</v>
      </c>
      <c r="E89" s="187" t="s">
        <v>253</v>
      </c>
      <c r="F89" s="148" t="s">
        <v>8</v>
      </c>
      <c r="G89" s="149" t="s">
        <v>254</v>
      </c>
      <c r="H89" s="211">
        <v>0.26</v>
      </c>
    </row>
    <row r="90" spans="2:8" ht="14.55" customHeight="1" x14ac:dyDescent="0.3">
      <c r="B90" s="319"/>
      <c r="C90" s="385"/>
      <c r="D90" s="335"/>
      <c r="E90" s="188" t="s">
        <v>2956</v>
      </c>
      <c r="F90" s="153" t="s">
        <v>8</v>
      </c>
      <c r="G90" s="152" t="s">
        <v>255</v>
      </c>
      <c r="H90" s="211">
        <v>13.99</v>
      </c>
    </row>
    <row r="91" spans="2:8" ht="14.55" customHeight="1" x14ac:dyDescent="0.3">
      <c r="B91" s="319"/>
      <c r="C91" s="385"/>
      <c r="D91" s="336"/>
      <c r="E91" s="189" t="s">
        <v>2957</v>
      </c>
      <c r="F91" s="159" t="s">
        <v>8</v>
      </c>
      <c r="G91" s="157" t="s">
        <v>256</v>
      </c>
      <c r="H91" s="211">
        <v>13.99</v>
      </c>
    </row>
    <row r="92" spans="2:8" ht="14.55" customHeight="1" x14ac:dyDescent="0.3">
      <c r="B92" s="319"/>
      <c r="C92" s="385"/>
      <c r="D92" s="337" t="s">
        <v>2865</v>
      </c>
      <c r="E92" s="169" t="s">
        <v>2866</v>
      </c>
      <c r="F92" s="153" t="s">
        <v>16</v>
      </c>
      <c r="G92" s="154" t="s">
        <v>2867</v>
      </c>
      <c r="H92" s="211">
        <v>97.07</v>
      </c>
    </row>
    <row r="93" spans="2:8" ht="14.55" customHeight="1" x14ac:dyDescent="0.3">
      <c r="B93" s="319"/>
      <c r="C93" s="385"/>
      <c r="D93" s="337"/>
      <c r="E93" s="170" t="s">
        <v>2868</v>
      </c>
      <c r="F93" s="151" t="s">
        <v>16</v>
      </c>
      <c r="G93" s="152" t="s">
        <v>2869</v>
      </c>
      <c r="H93" s="211">
        <v>38.83</v>
      </c>
    </row>
    <row r="94" spans="2:8" ht="14.55" customHeight="1" x14ac:dyDescent="0.3">
      <c r="B94" s="319"/>
      <c r="C94" s="385"/>
      <c r="D94" s="337"/>
      <c r="E94" s="170" t="s">
        <v>2870</v>
      </c>
      <c r="F94" s="151" t="s">
        <v>16</v>
      </c>
      <c r="G94" s="152" t="s">
        <v>2871</v>
      </c>
      <c r="H94" s="211">
        <v>9.7100000000000009</v>
      </c>
    </row>
    <row r="95" spans="2:8" ht="14.55" customHeight="1" thickBot="1" x14ac:dyDescent="0.35">
      <c r="B95" s="319"/>
      <c r="C95" s="386"/>
      <c r="D95" s="338"/>
      <c r="E95" s="287" t="s">
        <v>2872</v>
      </c>
      <c r="F95" s="256" t="s">
        <v>16</v>
      </c>
      <c r="G95" s="206" t="s">
        <v>2873</v>
      </c>
      <c r="H95" s="215">
        <v>9.7100000000000009</v>
      </c>
    </row>
    <row r="96" spans="2:8" ht="14.55" customHeight="1" x14ac:dyDescent="0.3">
      <c r="B96" s="319"/>
      <c r="C96" s="339" t="s">
        <v>219</v>
      </c>
      <c r="D96" s="340"/>
      <c r="E96" s="288" t="s">
        <v>2856</v>
      </c>
      <c r="F96" s="168" t="s">
        <v>8</v>
      </c>
      <c r="G96" s="168" t="s">
        <v>101</v>
      </c>
      <c r="H96" s="285">
        <v>0.56999999999999995</v>
      </c>
    </row>
    <row r="97" spans="2:8" ht="14.55" customHeight="1" x14ac:dyDescent="0.3">
      <c r="B97" s="319"/>
      <c r="C97" s="341"/>
      <c r="D97" s="342"/>
      <c r="E97" s="190" t="s">
        <v>2857</v>
      </c>
      <c r="F97" s="152" t="s">
        <v>11</v>
      </c>
      <c r="G97" s="152" t="s">
        <v>103</v>
      </c>
      <c r="H97" s="211">
        <v>0.7</v>
      </c>
    </row>
    <row r="98" spans="2:8" ht="14.55" customHeight="1" x14ac:dyDescent="0.3">
      <c r="B98" s="319"/>
      <c r="C98" s="341"/>
      <c r="D98" s="342"/>
      <c r="E98" s="191" t="s">
        <v>2858</v>
      </c>
      <c r="F98" s="152" t="s">
        <v>16</v>
      </c>
      <c r="G98" s="152" t="s">
        <v>107</v>
      </c>
      <c r="H98" s="211">
        <v>0.32</v>
      </c>
    </row>
    <row r="99" spans="2:8" ht="14.55" customHeight="1" x14ac:dyDescent="0.3">
      <c r="B99" s="319"/>
      <c r="C99" s="341"/>
      <c r="D99" s="342"/>
      <c r="E99" s="192" t="s">
        <v>2859</v>
      </c>
      <c r="F99" s="152" t="s">
        <v>16</v>
      </c>
      <c r="G99" s="152" t="s">
        <v>109</v>
      </c>
      <c r="H99" s="211">
        <v>0.49</v>
      </c>
    </row>
    <row r="100" spans="2:8" ht="14.55" customHeight="1" x14ac:dyDescent="0.3">
      <c r="B100" s="319"/>
      <c r="C100" s="341"/>
      <c r="D100" s="342"/>
      <c r="E100" s="192" t="s">
        <v>2860</v>
      </c>
      <c r="F100" s="152" t="s">
        <v>16</v>
      </c>
      <c r="G100" s="152" t="s">
        <v>111</v>
      </c>
      <c r="H100" s="211">
        <v>24.27</v>
      </c>
    </row>
    <row r="101" spans="2:8" ht="14.55" customHeight="1" thickBot="1" x14ac:dyDescent="0.35">
      <c r="B101" s="319"/>
      <c r="C101" s="343"/>
      <c r="D101" s="344"/>
      <c r="E101" s="289" t="s">
        <v>2861</v>
      </c>
      <c r="F101" s="206" t="s">
        <v>16</v>
      </c>
      <c r="G101" s="206" t="s">
        <v>2777</v>
      </c>
      <c r="H101" s="215">
        <v>113.25</v>
      </c>
    </row>
    <row r="102" spans="2:8" ht="14.55" customHeight="1" x14ac:dyDescent="0.3">
      <c r="B102" s="319"/>
      <c r="C102" s="345" t="s">
        <v>294</v>
      </c>
      <c r="D102" s="348" t="s">
        <v>32</v>
      </c>
      <c r="E102" s="290" t="s">
        <v>2958</v>
      </c>
      <c r="F102" s="262" t="s">
        <v>8</v>
      </c>
      <c r="G102" s="168" t="s">
        <v>308</v>
      </c>
      <c r="H102" s="285">
        <v>10.11</v>
      </c>
    </row>
    <row r="103" spans="2:8" ht="14.55" customHeight="1" x14ac:dyDescent="0.3">
      <c r="B103" s="319"/>
      <c r="C103" s="346"/>
      <c r="D103" s="349"/>
      <c r="E103" s="193" t="s">
        <v>2959</v>
      </c>
      <c r="F103" s="195" t="s">
        <v>11</v>
      </c>
      <c r="G103" s="152" t="s">
        <v>310</v>
      </c>
      <c r="H103" s="211">
        <v>13.76</v>
      </c>
    </row>
    <row r="104" spans="2:8" ht="14.55" customHeight="1" x14ac:dyDescent="0.3">
      <c r="B104" s="319"/>
      <c r="C104" s="346"/>
      <c r="D104" s="349"/>
      <c r="E104" s="196" t="s">
        <v>2879</v>
      </c>
      <c r="F104" s="195" t="s">
        <v>16</v>
      </c>
      <c r="G104" s="173" t="s">
        <v>314</v>
      </c>
      <c r="H104" s="211">
        <v>6.71</v>
      </c>
    </row>
    <row r="105" spans="2:8" ht="14.55" customHeight="1" x14ac:dyDescent="0.3">
      <c r="B105" s="319"/>
      <c r="C105" s="346"/>
      <c r="D105" s="349"/>
      <c r="E105" s="197" t="s">
        <v>2880</v>
      </c>
      <c r="F105" s="195" t="s">
        <v>16</v>
      </c>
      <c r="G105" s="173" t="s">
        <v>316</v>
      </c>
      <c r="H105" s="211">
        <v>0.4</v>
      </c>
    </row>
    <row r="106" spans="2:8" ht="14.55" customHeight="1" x14ac:dyDescent="0.3">
      <c r="B106" s="319"/>
      <c r="C106" s="346"/>
      <c r="D106" s="350"/>
      <c r="E106" s="198" t="s">
        <v>2881</v>
      </c>
      <c r="F106" s="199" t="s">
        <v>16</v>
      </c>
      <c r="G106" s="200" t="s">
        <v>318</v>
      </c>
      <c r="H106" s="211">
        <v>0.4</v>
      </c>
    </row>
    <row r="107" spans="2:8" ht="14.55" customHeight="1" x14ac:dyDescent="0.3">
      <c r="B107" s="319"/>
      <c r="C107" s="346"/>
      <c r="D107" s="351" t="s">
        <v>6</v>
      </c>
      <c r="E107" s="201" t="s">
        <v>2874</v>
      </c>
      <c r="F107" s="194" t="s">
        <v>8</v>
      </c>
      <c r="G107" s="154" t="s">
        <v>296</v>
      </c>
      <c r="H107" s="211">
        <v>0.97</v>
      </c>
    </row>
    <row r="108" spans="2:8" ht="14.55" customHeight="1" x14ac:dyDescent="0.3">
      <c r="B108" s="319"/>
      <c r="C108" s="346"/>
      <c r="D108" s="351"/>
      <c r="E108" s="201" t="s">
        <v>2875</v>
      </c>
      <c r="F108" s="195" t="s">
        <v>11</v>
      </c>
      <c r="G108" s="152" t="s">
        <v>298</v>
      </c>
      <c r="H108" s="211">
        <v>1.05</v>
      </c>
    </row>
    <row r="109" spans="2:8" ht="14.55" customHeight="1" x14ac:dyDescent="0.3">
      <c r="B109" s="319"/>
      <c r="C109" s="346"/>
      <c r="D109" s="351"/>
      <c r="E109" s="201" t="s">
        <v>2876</v>
      </c>
      <c r="F109" s="202" t="s">
        <v>16</v>
      </c>
      <c r="G109" s="173" t="s">
        <v>302</v>
      </c>
      <c r="H109" s="211">
        <v>0.57999999999999996</v>
      </c>
    </row>
    <row r="110" spans="2:8" ht="14.55" customHeight="1" x14ac:dyDescent="0.3">
      <c r="B110" s="319"/>
      <c r="C110" s="346"/>
      <c r="D110" s="351"/>
      <c r="E110" s="203" t="s">
        <v>2877</v>
      </c>
      <c r="F110" s="202" t="s">
        <v>16</v>
      </c>
      <c r="G110" s="173" t="s">
        <v>304</v>
      </c>
      <c r="H110" s="211">
        <v>0.98</v>
      </c>
    </row>
    <row r="111" spans="2:8" ht="15.75" customHeight="1" thickBot="1" x14ac:dyDescent="0.35">
      <c r="B111" s="320"/>
      <c r="C111" s="347"/>
      <c r="D111" s="352"/>
      <c r="E111" s="204" t="s">
        <v>2878</v>
      </c>
      <c r="F111" s="205" t="s">
        <v>16</v>
      </c>
      <c r="G111" s="206" t="s">
        <v>306</v>
      </c>
      <c r="H111" s="215">
        <v>0.98</v>
      </c>
    </row>
    <row r="112" spans="2:8" ht="15.75" customHeight="1" x14ac:dyDescent="0.3">
      <c r="B112" s="303" t="s">
        <v>2960</v>
      </c>
      <c r="C112" s="304"/>
      <c r="D112" s="311" t="s">
        <v>2961</v>
      </c>
      <c r="E112" s="207" t="s">
        <v>2962</v>
      </c>
      <c r="F112" s="167" t="s">
        <v>16</v>
      </c>
      <c r="G112" s="208" t="s">
        <v>2963</v>
      </c>
      <c r="H112" s="285">
        <v>84.94</v>
      </c>
    </row>
    <row r="113" spans="2:8" ht="15.75" customHeight="1" x14ac:dyDescent="0.3">
      <c r="B113" s="305"/>
      <c r="C113" s="306"/>
      <c r="D113" s="317"/>
      <c r="E113" s="209" t="s">
        <v>2964</v>
      </c>
      <c r="F113" s="156" t="s">
        <v>16</v>
      </c>
      <c r="G113" s="157" t="s">
        <v>2965</v>
      </c>
      <c r="H113" s="211">
        <v>10.75</v>
      </c>
    </row>
    <row r="114" spans="2:8" ht="15.75" customHeight="1" x14ac:dyDescent="0.3">
      <c r="B114" s="305"/>
      <c r="C114" s="306"/>
      <c r="D114" s="308" t="s">
        <v>2966</v>
      </c>
      <c r="E114" s="181" t="s">
        <v>2967</v>
      </c>
      <c r="F114" s="151" t="s">
        <v>16</v>
      </c>
      <c r="G114" s="152" t="s">
        <v>2968</v>
      </c>
      <c r="H114" s="211">
        <v>76.959999999999994</v>
      </c>
    </row>
    <row r="115" spans="2:8" ht="15.75" customHeight="1" x14ac:dyDescent="0.3">
      <c r="B115" s="305"/>
      <c r="C115" s="306"/>
      <c r="D115" s="309"/>
      <c r="E115" s="181" t="s">
        <v>2969</v>
      </c>
      <c r="F115" s="151" t="s">
        <v>16</v>
      </c>
      <c r="G115" s="152" t="s">
        <v>2970</v>
      </c>
      <c r="H115" s="211">
        <v>24.04</v>
      </c>
    </row>
    <row r="116" spans="2:8" ht="15.75" customHeight="1" x14ac:dyDescent="0.3">
      <c r="B116" s="305"/>
      <c r="C116" s="306"/>
      <c r="D116" s="309"/>
      <c r="E116" s="184" t="s">
        <v>2971</v>
      </c>
      <c r="F116" s="151" t="s">
        <v>16</v>
      </c>
      <c r="G116" s="152" t="s">
        <v>2972</v>
      </c>
      <c r="H116" s="211">
        <v>0.96</v>
      </c>
    </row>
    <row r="117" spans="2:8" ht="15.75" customHeight="1" x14ac:dyDescent="0.3">
      <c r="B117" s="305"/>
      <c r="C117" s="306"/>
      <c r="D117" s="309"/>
      <c r="E117" s="184" t="s">
        <v>2973</v>
      </c>
      <c r="F117" s="151" t="s">
        <v>16</v>
      </c>
      <c r="G117" s="152" t="s">
        <v>2974</v>
      </c>
      <c r="H117" s="211">
        <v>0.16</v>
      </c>
    </row>
    <row r="118" spans="2:8" ht="15.75" customHeight="1" x14ac:dyDescent="0.3">
      <c r="B118" s="305"/>
      <c r="C118" s="306"/>
      <c r="D118" s="309"/>
      <c r="E118" s="184" t="s">
        <v>2975</v>
      </c>
      <c r="F118" s="151" t="s">
        <v>16</v>
      </c>
      <c r="G118" s="152" t="s">
        <v>2976</v>
      </c>
      <c r="H118" s="211">
        <v>25.04</v>
      </c>
    </row>
    <row r="119" spans="2:8" ht="15.75" customHeight="1" thickBot="1" x14ac:dyDescent="0.35">
      <c r="B119" s="300"/>
      <c r="C119" s="307"/>
      <c r="D119" s="310"/>
      <c r="E119" s="291" t="s">
        <v>2977</v>
      </c>
      <c r="F119" s="256" t="s">
        <v>16</v>
      </c>
      <c r="G119" s="206" t="s">
        <v>2978</v>
      </c>
      <c r="H119" s="215">
        <v>96</v>
      </c>
    </row>
    <row r="120" spans="2:8" ht="15.75" customHeight="1" x14ac:dyDescent="0.3">
      <c r="B120" s="303" t="s">
        <v>2926</v>
      </c>
      <c r="C120" s="304"/>
      <c r="D120" s="311" t="s">
        <v>2925</v>
      </c>
      <c r="E120" s="290" t="s">
        <v>2979</v>
      </c>
      <c r="F120" s="167" t="s">
        <v>8</v>
      </c>
      <c r="G120" s="208" t="s">
        <v>2927</v>
      </c>
      <c r="H120" s="285">
        <v>95.93</v>
      </c>
    </row>
    <row r="121" spans="2:8" ht="15.75" customHeight="1" thickBot="1" x14ac:dyDescent="0.35">
      <c r="B121" s="300"/>
      <c r="C121" s="307"/>
      <c r="D121" s="310"/>
      <c r="E121" s="292" t="s">
        <v>2980</v>
      </c>
      <c r="F121" s="256" t="s">
        <v>8</v>
      </c>
      <c r="G121" s="206" t="s">
        <v>2928</v>
      </c>
      <c r="H121" s="215">
        <v>7.96</v>
      </c>
    </row>
    <row r="122" spans="2:8" ht="15.75" customHeight="1" x14ac:dyDescent="0.3">
      <c r="B122" s="303" t="s">
        <v>220</v>
      </c>
      <c r="C122" s="304"/>
      <c r="D122" s="312" t="s">
        <v>221</v>
      </c>
      <c r="E122" s="293" t="s">
        <v>245</v>
      </c>
      <c r="F122" s="128" t="s">
        <v>16</v>
      </c>
      <c r="G122" s="129" t="s">
        <v>76</v>
      </c>
      <c r="H122" s="285">
        <v>13.76</v>
      </c>
    </row>
    <row r="123" spans="2:8" ht="15.75" customHeight="1" x14ac:dyDescent="0.3">
      <c r="B123" s="305"/>
      <c r="C123" s="306"/>
      <c r="D123" s="313"/>
      <c r="E123" s="180" t="s">
        <v>246</v>
      </c>
      <c r="F123" s="131" t="s">
        <v>8</v>
      </c>
      <c r="G123" s="132" t="s">
        <v>77</v>
      </c>
      <c r="H123" s="211">
        <v>0.35</v>
      </c>
    </row>
    <row r="124" spans="2:8" ht="15.75" customHeight="1" x14ac:dyDescent="0.3">
      <c r="B124" s="305"/>
      <c r="C124" s="306"/>
      <c r="D124" s="314"/>
      <c r="E124" s="209" t="s">
        <v>247</v>
      </c>
      <c r="F124" s="140" t="s">
        <v>11</v>
      </c>
      <c r="G124" s="141" t="s">
        <v>78</v>
      </c>
      <c r="H124" s="211">
        <v>0.44</v>
      </c>
    </row>
    <row r="125" spans="2:8" ht="15.75" customHeight="1" x14ac:dyDescent="0.3">
      <c r="B125" s="305"/>
      <c r="C125" s="306"/>
      <c r="D125" s="315" t="s">
        <v>6</v>
      </c>
      <c r="E125" s="210" t="s">
        <v>243</v>
      </c>
      <c r="F125" s="136" t="s">
        <v>8</v>
      </c>
      <c r="G125" s="137" t="s">
        <v>25</v>
      </c>
      <c r="H125" s="211">
        <v>1</v>
      </c>
    </row>
    <row r="126" spans="2:8" ht="15.75" customHeight="1" x14ac:dyDescent="0.3">
      <c r="B126" s="305"/>
      <c r="C126" s="306"/>
      <c r="D126" s="313"/>
      <c r="E126" s="180" t="s">
        <v>244</v>
      </c>
      <c r="F126" s="131" t="s">
        <v>11</v>
      </c>
      <c r="G126" s="132" t="s">
        <v>27</v>
      </c>
      <c r="H126" s="211">
        <v>1.08</v>
      </c>
    </row>
    <row r="127" spans="2:8" ht="15.75" customHeight="1" thickBot="1" x14ac:dyDescent="0.35">
      <c r="B127" s="300"/>
      <c r="C127" s="307"/>
      <c r="D127" s="316"/>
      <c r="E127" s="294" t="s">
        <v>259</v>
      </c>
      <c r="F127" s="268" t="s">
        <v>16</v>
      </c>
      <c r="G127" s="269" t="s">
        <v>31</v>
      </c>
      <c r="H127" s="215">
        <v>0.57999999999999996</v>
      </c>
    </row>
    <row r="128" spans="2:8" ht="15.75" customHeight="1" thickBot="1" x14ac:dyDescent="0.35">
      <c r="B128" s="297" t="s">
        <v>116</v>
      </c>
      <c r="C128" s="298"/>
      <c r="D128" s="299"/>
      <c r="E128" s="272" t="s">
        <v>248</v>
      </c>
      <c r="F128" s="273" t="s">
        <v>16</v>
      </c>
      <c r="G128" s="274" t="s">
        <v>118</v>
      </c>
      <c r="H128" s="296">
        <v>800.83</v>
      </c>
    </row>
    <row r="129" spans="2:8" ht="15.75" customHeight="1" thickBot="1" x14ac:dyDescent="0.35">
      <c r="B129" s="300" t="s">
        <v>2981</v>
      </c>
      <c r="C129" s="301"/>
      <c r="D129" s="302"/>
      <c r="E129" s="212" t="s">
        <v>120</v>
      </c>
      <c r="F129" s="213" t="s">
        <v>16</v>
      </c>
      <c r="G129" s="214" t="s">
        <v>121</v>
      </c>
      <c r="H129" s="295">
        <v>0.12</v>
      </c>
    </row>
    <row r="130" spans="2:8" ht="15.75" customHeight="1" x14ac:dyDescent="0.3"/>
    <row r="131" spans="2:8" ht="15.75" customHeight="1" x14ac:dyDescent="0.3"/>
    <row r="132" spans="2:8" ht="15.45" customHeight="1" x14ac:dyDescent="0.3">
      <c r="C132" s="44" t="s">
        <v>2899</v>
      </c>
    </row>
    <row r="133" spans="2:8" ht="36" customHeight="1" x14ac:dyDescent="0.3">
      <c r="C133" s="76" t="s">
        <v>122</v>
      </c>
      <c r="D133" s="77" t="s">
        <v>123</v>
      </c>
      <c r="E133" s="78" t="s">
        <v>124</v>
      </c>
      <c r="F133" s="78" t="s">
        <v>125</v>
      </c>
      <c r="G133" s="79" t="s">
        <v>126</v>
      </c>
      <c r="H133" s="80" t="s">
        <v>2882</v>
      </c>
    </row>
    <row r="134" spans="2:8" ht="15.75" customHeight="1" x14ac:dyDescent="0.3">
      <c r="C134" s="81">
        <v>1</v>
      </c>
      <c r="D134" s="82" t="s">
        <v>127</v>
      </c>
      <c r="E134" s="83" t="s">
        <v>8</v>
      </c>
      <c r="F134" s="84" t="s">
        <v>128</v>
      </c>
      <c r="G134" s="85" t="s">
        <v>129</v>
      </c>
      <c r="H134" s="86" t="s">
        <v>2883</v>
      </c>
    </row>
    <row r="135" spans="2:8" ht="15.75" customHeight="1" x14ac:dyDescent="0.3">
      <c r="C135" s="87">
        <v>2</v>
      </c>
      <c r="D135" s="88" t="s">
        <v>127</v>
      </c>
      <c r="E135" s="89" t="s">
        <v>8</v>
      </c>
      <c r="F135" s="90" t="s">
        <v>128</v>
      </c>
      <c r="G135" s="91" t="s">
        <v>2884</v>
      </c>
      <c r="H135" s="92" t="s">
        <v>2883</v>
      </c>
    </row>
    <row r="136" spans="2:8" ht="15.75" customHeight="1" x14ac:dyDescent="0.3">
      <c r="C136" s="81">
        <v>3</v>
      </c>
      <c r="D136" s="82" t="s">
        <v>127</v>
      </c>
      <c r="E136" s="83" t="s">
        <v>8</v>
      </c>
      <c r="F136" s="84" t="s">
        <v>130</v>
      </c>
      <c r="G136" s="85" t="s">
        <v>131</v>
      </c>
      <c r="H136" s="86" t="s">
        <v>2883</v>
      </c>
    </row>
    <row r="137" spans="2:8" ht="15.75" customHeight="1" x14ac:dyDescent="0.3">
      <c r="C137" s="87">
        <v>4</v>
      </c>
      <c r="D137" s="88" t="s">
        <v>127</v>
      </c>
      <c r="E137" s="89" t="s">
        <v>8</v>
      </c>
      <c r="F137" s="90" t="s">
        <v>132</v>
      </c>
      <c r="G137" s="91" t="s">
        <v>133</v>
      </c>
      <c r="H137" s="92"/>
    </row>
    <row r="138" spans="2:8" ht="15.75" customHeight="1" x14ac:dyDescent="0.3">
      <c r="C138" s="81">
        <v>5</v>
      </c>
      <c r="D138" s="82" t="s">
        <v>127</v>
      </c>
      <c r="E138" s="83" t="s">
        <v>8</v>
      </c>
      <c r="F138" s="84" t="s">
        <v>134</v>
      </c>
      <c r="G138" s="85" t="s">
        <v>135</v>
      </c>
      <c r="H138" s="86"/>
    </row>
    <row r="139" spans="2:8" ht="15.75" customHeight="1" x14ac:dyDescent="0.3">
      <c r="C139" s="87">
        <v>6</v>
      </c>
      <c r="D139" s="88" t="s">
        <v>127</v>
      </c>
      <c r="E139" s="89" t="s">
        <v>8</v>
      </c>
      <c r="F139" s="90" t="s">
        <v>136</v>
      </c>
      <c r="G139" s="91" t="s">
        <v>137</v>
      </c>
      <c r="H139" s="92"/>
    </row>
    <row r="140" spans="2:8" ht="15.75" customHeight="1" x14ac:dyDescent="0.3">
      <c r="C140" s="81">
        <v>7</v>
      </c>
      <c r="D140" s="82" t="s">
        <v>127</v>
      </c>
      <c r="E140" s="83" t="s">
        <v>8</v>
      </c>
      <c r="F140" s="84" t="s">
        <v>136</v>
      </c>
      <c r="G140" s="85" t="s">
        <v>2885</v>
      </c>
      <c r="H140" s="86"/>
    </row>
    <row r="141" spans="2:8" ht="15.75" customHeight="1" x14ac:dyDescent="0.3">
      <c r="C141" s="87">
        <v>8</v>
      </c>
      <c r="D141" s="88" t="s">
        <v>127</v>
      </c>
      <c r="E141" s="89" t="s">
        <v>8</v>
      </c>
      <c r="F141" s="90" t="s">
        <v>130</v>
      </c>
      <c r="G141" s="91" t="s">
        <v>138</v>
      </c>
      <c r="H141" s="92" t="s">
        <v>2883</v>
      </c>
    </row>
    <row r="142" spans="2:8" ht="15.75" customHeight="1" x14ac:dyDescent="0.3">
      <c r="C142" s="81">
        <v>9</v>
      </c>
      <c r="D142" s="82" t="s">
        <v>127</v>
      </c>
      <c r="E142" s="83" t="s">
        <v>8</v>
      </c>
      <c r="F142" s="84" t="s">
        <v>139</v>
      </c>
      <c r="G142" s="85" t="s">
        <v>140</v>
      </c>
      <c r="H142" s="86"/>
    </row>
    <row r="143" spans="2:8" ht="19.5" customHeight="1" x14ac:dyDescent="0.3">
      <c r="C143" s="87">
        <v>10</v>
      </c>
      <c r="D143" s="88" t="s">
        <v>127</v>
      </c>
      <c r="E143" s="89" t="s">
        <v>8</v>
      </c>
      <c r="F143" s="90" t="s">
        <v>128</v>
      </c>
      <c r="G143" s="91" t="s">
        <v>141</v>
      </c>
      <c r="H143" s="92"/>
    </row>
    <row r="144" spans="2:8" ht="15.45" customHeight="1" x14ac:dyDescent="0.3">
      <c r="C144" s="81">
        <v>11</v>
      </c>
      <c r="D144" s="82" t="s">
        <v>127</v>
      </c>
      <c r="E144" s="83" t="s">
        <v>8</v>
      </c>
      <c r="F144" s="84" t="s">
        <v>142</v>
      </c>
      <c r="G144" s="85" t="s">
        <v>142</v>
      </c>
      <c r="H144" s="86"/>
    </row>
    <row r="145" spans="3:8" ht="16.05" customHeight="1" x14ac:dyDescent="0.3">
      <c r="C145" s="87">
        <v>12</v>
      </c>
      <c r="D145" s="88" t="s">
        <v>127</v>
      </c>
      <c r="E145" s="89" t="s">
        <v>8</v>
      </c>
      <c r="F145" s="90" t="s">
        <v>143</v>
      </c>
      <c r="G145" s="91" t="s">
        <v>144</v>
      </c>
      <c r="H145" s="92"/>
    </row>
    <row r="146" spans="3:8" ht="16.05" customHeight="1" x14ac:dyDescent="0.3">
      <c r="C146" s="81">
        <v>13</v>
      </c>
      <c r="D146" s="82" t="s">
        <v>127</v>
      </c>
      <c r="E146" s="83" t="s">
        <v>8</v>
      </c>
      <c r="F146" s="84" t="s">
        <v>145</v>
      </c>
      <c r="G146" s="85" t="s">
        <v>146</v>
      </c>
      <c r="H146" s="86" t="s">
        <v>2883</v>
      </c>
    </row>
    <row r="147" spans="3:8" ht="16.05" customHeight="1" x14ac:dyDescent="0.3">
      <c r="C147" s="87">
        <v>14</v>
      </c>
      <c r="D147" s="88" t="s">
        <v>127</v>
      </c>
      <c r="E147" s="89" t="s">
        <v>8</v>
      </c>
      <c r="F147" s="90" t="s">
        <v>145</v>
      </c>
      <c r="G147" s="91" t="s">
        <v>2886</v>
      </c>
      <c r="H147" s="92" t="s">
        <v>2883</v>
      </c>
    </row>
    <row r="148" spans="3:8" ht="16.05" customHeight="1" x14ac:dyDescent="0.3">
      <c r="C148" s="81">
        <v>15</v>
      </c>
      <c r="D148" s="82" t="s">
        <v>127</v>
      </c>
      <c r="E148" s="83" t="s">
        <v>8</v>
      </c>
      <c r="F148" s="84" t="s">
        <v>147</v>
      </c>
      <c r="G148" s="85" t="s">
        <v>148</v>
      </c>
      <c r="H148" s="86"/>
    </row>
    <row r="149" spans="3:8" ht="21.75" customHeight="1" x14ac:dyDescent="0.3">
      <c r="C149" s="87">
        <v>16</v>
      </c>
      <c r="D149" s="88" t="s">
        <v>127</v>
      </c>
      <c r="E149" s="89" t="s">
        <v>8</v>
      </c>
      <c r="F149" s="90" t="s">
        <v>149</v>
      </c>
      <c r="G149" s="91" t="s">
        <v>150</v>
      </c>
      <c r="H149" s="92"/>
    </row>
    <row r="150" spans="3:8" ht="19.5" customHeight="1" x14ac:dyDescent="0.3">
      <c r="C150" s="81">
        <v>17</v>
      </c>
      <c r="D150" s="82" t="s">
        <v>127</v>
      </c>
      <c r="E150" s="83" t="s">
        <v>8</v>
      </c>
      <c r="F150" s="84" t="s">
        <v>151</v>
      </c>
      <c r="G150" s="85" t="s">
        <v>152</v>
      </c>
      <c r="H150" s="86"/>
    </row>
    <row r="151" spans="3:8" x14ac:dyDescent="0.3">
      <c r="C151" s="87">
        <v>18</v>
      </c>
      <c r="D151" s="88" t="s">
        <v>127</v>
      </c>
      <c r="E151" s="89" t="s">
        <v>8</v>
      </c>
      <c r="F151" s="90" t="s">
        <v>153</v>
      </c>
      <c r="G151" s="91" t="s">
        <v>154</v>
      </c>
      <c r="H151" s="92"/>
    </row>
    <row r="152" spans="3:8" x14ac:dyDescent="0.3">
      <c r="C152" s="81">
        <v>19</v>
      </c>
      <c r="D152" s="82" t="s">
        <v>127</v>
      </c>
      <c r="E152" s="83" t="s">
        <v>8</v>
      </c>
      <c r="F152" s="84" t="s">
        <v>155</v>
      </c>
      <c r="G152" s="85" t="s">
        <v>2887</v>
      </c>
      <c r="H152" s="86"/>
    </row>
    <row r="153" spans="3:8" x14ac:dyDescent="0.3">
      <c r="C153" s="87">
        <v>20</v>
      </c>
      <c r="D153" s="88" t="s">
        <v>127</v>
      </c>
      <c r="E153" s="89" t="s">
        <v>8</v>
      </c>
      <c r="F153" s="90" t="s">
        <v>156</v>
      </c>
      <c r="G153" s="91" t="s">
        <v>2888</v>
      </c>
      <c r="H153" s="92"/>
    </row>
    <row r="154" spans="3:8" x14ac:dyDescent="0.3">
      <c r="C154" s="81">
        <v>21</v>
      </c>
      <c r="D154" s="82" t="s">
        <v>127</v>
      </c>
      <c r="E154" s="83" t="s">
        <v>8</v>
      </c>
      <c r="F154" s="84" t="s">
        <v>157</v>
      </c>
      <c r="G154" s="85" t="s">
        <v>2889</v>
      </c>
      <c r="H154" s="86"/>
    </row>
    <row r="155" spans="3:8" x14ac:dyDescent="0.3">
      <c r="C155" s="87">
        <v>22</v>
      </c>
      <c r="D155" s="88" t="s">
        <v>127</v>
      </c>
      <c r="E155" s="89" t="s">
        <v>8</v>
      </c>
      <c r="F155" s="90" t="s">
        <v>158</v>
      </c>
      <c r="G155" s="91" t="s">
        <v>2890</v>
      </c>
      <c r="H155" s="92"/>
    </row>
    <row r="156" spans="3:8" x14ac:dyDescent="0.3">
      <c r="C156" s="81">
        <v>23</v>
      </c>
      <c r="D156" s="82" t="s">
        <v>127</v>
      </c>
      <c r="E156" s="83" t="s">
        <v>8</v>
      </c>
      <c r="F156" s="84" t="s">
        <v>159</v>
      </c>
      <c r="G156" s="85" t="s">
        <v>160</v>
      </c>
      <c r="H156" s="86"/>
    </row>
    <row r="157" spans="3:8" x14ac:dyDescent="0.3">
      <c r="C157" s="87">
        <v>24</v>
      </c>
      <c r="D157" s="88" t="s">
        <v>127</v>
      </c>
      <c r="E157" s="89" t="s">
        <v>8</v>
      </c>
      <c r="F157" s="90" t="s">
        <v>161</v>
      </c>
      <c r="G157" s="91" t="s">
        <v>162</v>
      </c>
      <c r="H157" s="92"/>
    </row>
    <row r="158" spans="3:8" x14ac:dyDescent="0.3">
      <c r="C158" s="81">
        <v>25</v>
      </c>
      <c r="D158" s="82" t="s">
        <v>127</v>
      </c>
      <c r="E158" s="83" t="s">
        <v>8</v>
      </c>
      <c r="F158" s="84" t="s">
        <v>163</v>
      </c>
      <c r="G158" s="85" t="s">
        <v>164</v>
      </c>
      <c r="H158" s="86"/>
    </row>
    <row r="159" spans="3:8" x14ac:dyDescent="0.3">
      <c r="C159" s="87">
        <v>26</v>
      </c>
      <c r="D159" s="88" t="s">
        <v>127</v>
      </c>
      <c r="E159" s="89" t="s">
        <v>8</v>
      </c>
      <c r="F159" s="90" t="s">
        <v>165</v>
      </c>
      <c r="G159" s="91" t="s">
        <v>166</v>
      </c>
      <c r="H159" s="92"/>
    </row>
    <row r="160" spans="3:8" x14ac:dyDescent="0.3">
      <c r="C160" s="81">
        <v>27</v>
      </c>
      <c r="D160" s="82" t="s">
        <v>127</v>
      </c>
      <c r="E160" s="83" t="s">
        <v>8</v>
      </c>
      <c r="F160" s="84" t="s">
        <v>167</v>
      </c>
      <c r="G160" s="85" t="s">
        <v>2891</v>
      </c>
      <c r="H160" s="86"/>
    </row>
    <row r="161" spans="3:8" x14ac:dyDescent="0.3">
      <c r="C161" s="87">
        <v>28</v>
      </c>
      <c r="D161" s="88" t="s">
        <v>127</v>
      </c>
      <c r="E161" s="89" t="s">
        <v>8</v>
      </c>
      <c r="F161" s="90" t="s">
        <v>168</v>
      </c>
      <c r="G161" s="91" t="s">
        <v>2892</v>
      </c>
      <c r="H161" s="92"/>
    </row>
    <row r="162" spans="3:8" x14ac:dyDescent="0.3">
      <c r="C162" s="81">
        <v>29</v>
      </c>
      <c r="D162" s="82" t="s">
        <v>127</v>
      </c>
      <c r="E162" s="83" t="s">
        <v>8</v>
      </c>
      <c r="F162" s="84" t="s">
        <v>169</v>
      </c>
      <c r="G162" s="85" t="s">
        <v>170</v>
      </c>
      <c r="H162" s="86"/>
    </row>
    <row r="163" spans="3:8" x14ac:dyDescent="0.3">
      <c r="C163" s="87">
        <v>30</v>
      </c>
      <c r="D163" s="88" t="s">
        <v>127</v>
      </c>
      <c r="E163" s="89" t="s">
        <v>8</v>
      </c>
      <c r="F163" s="90" t="s">
        <v>171</v>
      </c>
      <c r="G163" s="91" t="s">
        <v>172</v>
      </c>
      <c r="H163" s="92"/>
    </row>
    <row r="164" spans="3:8" x14ac:dyDescent="0.3">
      <c r="C164" s="81">
        <v>31</v>
      </c>
      <c r="D164" s="82" t="s">
        <v>127</v>
      </c>
      <c r="E164" s="83" t="s">
        <v>8</v>
      </c>
      <c r="F164" s="84" t="s">
        <v>173</v>
      </c>
      <c r="G164" s="85" t="s">
        <v>174</v>
      </c>
      <c r="H164" s="86"/>
    </row>
    <row r="165" spans="3:8" x14ac:dyDescent="0.3">
      <c r="C165" s="87">
        <v>32</v>
      </c>
      <c r="D165" s="88" t="s">
        <v>127</v>
      </c>
      <c r="E165" s="89" t="s">
        <v>8</v>
      </c>
      <c r="F165" s="90" t="s">
        <v>175</v>
      </c>
      <c r="G165" s="91" t="s">
        <v>176</v>
      </c>
      <c r="H165" s="92"/>
    </row>
    <row r="166" spans="3:8" x14ac:dyDescent="0.3">
      <c r="C166" s="81">
        <v>33</v>
      </c>
      <c r="D166" s="82" t="s">
        <v>127</v>
      </c>
      <c r="E166" s="83" t="s">
        <v>8</v>
      </c>
      <c r="F166" s="84" t="s">
        <v>177</v>
      </c>
      <c r="G166" s="85" t="s">
        <v>178</v>
      </c>
      <c r="H166" s="86"/>
    </row>
    <row r="167" spans="3:8" x14ac:dyDescent="0.3">
      <c r="C167" s="87">
        <v>34</v>
      </c>
      <c r="D167" s="88" t="s">
        <v>127</v>
      </c>
      <c r="E167" s="89" t="s">
        <v>8</v>
      </c>
      <c r="F167" s="90" t="s">
        <v>179</v>
      </c>
      <c r="G167" s="91" t="s">
        <v>180</v>
      </c>
      <c r="H167" s="92"/>
    </row>
    <row r="168" spans="3:8" x14ac:dyDescent="0.3">
      <c r="C168" s="81">
        <v>35</v>
      </c>
      <c r="D168" s="82" t="s">
        <v>127</v>
      </c>
      <c r="E168" s="83" t="s">
        <v>8</v>
      </c>
      <c r="F168" s="84" t="s">
        <v>181</v>
      </c>
      <c r="G168" s="85" t="s">
        <v>182</v>
      </c>
      <c r="H168" s="86"/>
    </row>
    <row r="169" spans="3:8" x14ac:dyDescent="0.3">
      <c r="C169" s="87">
        <v>36</v>
      </c>
      <c r="D169" s="88" t="s">
        <v>127</v>
      </c>
      <c r="E169" s="89" t="s">
        <v>8</v>
      </c>
      <c r="F169" s="90" t="s">
        <v>183</v>
      </c>
      <c r="G169" s="91" t="s">
        <v>184</v>
      </c>
      <c r="H169" s="92"/>
    </row>
    <row r="170" spans="3:8" x14ac:dyDescent="0.3">
      <c r="C170" s="81">
        <v>37</v>
      </c>
      <c r="D170" s="82" t="s">
        <v>127</v>
      </c>
      <c r="E170" s="83" t="s">
        <v>8</v>
      </c>
      <c r="F170" s="84" t="s">
        <v>2893</v>
      </c>
      <c r="G170" s="85" t="s">
        <v>2894</v>
      </c>
      <c r="H170" s="86"/>
    </row>
    <row r="171" spans="3:8" x14ac:dyDescent="0.3">
      <c r="C171" s="87">
        <v>38</v>
      </c>
      <c r="D171" s="88" t="s">
        <v>127</v>
      </c>
      <c r="E171" s="89" t="s">
        <v>8</v>
      </c>
      <c r="F171" s="90" t="s">
        <v>2895</v>
      </c>
      <c r="G171" s="91" t="s">
        <v>2896</v>
      </c>
      <c r="H171" s="92"/>
    </row>
    <row r="172" spans="3:8" x14ac:dyDescent="0.3">
      <c r="C172" s="81">
        <v>39</v>
      </c>
      <c r="D172" s="82" t="s">
        <v>185</v>
      </c>
      <c r="E172" s="83" t="s">
        <v>8</v>
      </c>
      <c r="F172" s="84" t="s">
        <v>186</v>
      </c>
      <c r="G172" s="85" t="s">
        <v>187</v>
      </c>
      <c r="H172" s="86"/>
    </row>
    <row r="173" spans="3:8" x14ac:dyDescent="0.3">
      <c r="C173" s="93">
        <v>40</v>
      </c>
      <c r="D173" s="94" t="s">
        <v>185</v>
      </c>
      <c r="E173" s="95" t="s">
        <v>8</v>
      </c>
      <c r="F173" s="96" t="s">
        <v>188</v>
      </c>
      <c r="G173" s="97" t="s">
        <v>189</v>
      </c>
      <c r="H173" s="98"/>
    </row>
    <row r="174" spans="3:8" x14ac:dyDescent="0.3">
      <c r="C174" s="99">
        <v>41</v>
      </c>
      <c r="D174" s="100" t="s">
        <v>127</v>
      </c>
      <c r="E174" s="101" t="s">
        <v>11</v>
      </c>
      <c r="F174" s="102" t="s">
        <v>190</v>
      </c>
      <c r="G174" s="103" t="s">
        <v>191</v>
      </c>
      <c r="H174" s="104"/>
    </row>
    <row r="175" spans="3:8" x14ac:dyDescent="0.3">
      <c r="C175" s="87">
        <v>42</v>
      </c>
      <c r="D175" s="88" t="s">
        <v>127</v>
      </c>
      <c r="E175" s="89" t="s">
        <v>11</v>
      </c>
      <c r="F175" s="90" t="s">
        <v>2897</v>
      </c>
      <c r="G175" s="91" t="s">
        <v>2898</v>
      </c>
      <c r="H175" s="92"/>
    </row>
    <row r="176" spans="3:8" x14ac:dyDescent="0.3">
      <c r="C176" s="81">
        <v>43</v>
      </c>
      <c r="D176" s="82" t="s">
        <v>127</v>
      </c>
      <c r="E176" s="83" t="s">
        <v>11</v>
      </c>
      <c r="F176" s="84" t="s">
        <v>196</v>
      </c>
      <c r="G176" s="85" t="s">
        <v>197</v>
      </c>
      <c r="H176" s="86"/>
    </row>
    <row r="177" spans="3:8" x14ac:dyDescent="0.3">
      <c r="C177" s="87">
        <v>44</v>
      </c>
      <c r="D177" s="88" t="s">
        <v>185</v>
      </c>
      <c r="E177" s="89" t="s">
        <v>11</v>
      </c>
      <c r="F177" s="90" t="s">
        <v>192</v>
      </c>
      <c r="G177" s="91" t="s">
        <v>193</v>
      </c>
      <c r="H177" s="92"/>
    </row>
    <row r="178" spans="3:8" x14ac:dyDescent="0.3">
      <c r="C178" s="105">
        <v>45</v>
      </c>
      <c r="D178" s="106" t="s">
        <v>185</v>
      </c>
      <c r="E178" s="107" t="s">
        <v>11</v>
      </c>
      <c r="F178" s="108" t="s">
        <v>194</v>
      </c>
      <c r="G178" s="109" t="s">
        <v>195</v>
      </c>
      <c r="H178" s="110"/>
    </row>
  </sheetData>
  <sheetProtection algorithmName="SHA-512" hashValue="+2WGgMhrWZhOvG5TKBToswVM0l5ttbsIStbuuIFwFJbw3XeUkMl0jkHZpLYQR6R1oEbtYnQOsUPfADHHS2eGOA==" saltValue="SZgXMYhci6tLamoiVFUXGA==" spinCount="100000" sheet="1" autoFilter="0"/>
  <autoFilter ref="B11:H129" xr:uid="{C73C5A24-A536-4448-B3B3-413485569A7D}">
    <filterColumn colId="0" showButton="0"/>
    <filterColumn colId="1" showButton="0"/>
  </autoFilter>
  <mergeCells count="45">
    <mergeCell ref="C61:D61"/>
    <mergeCell ref="C64:C95"/>
    <mergeCell ref="D64:D81"/>
    <mergeCell ref="D82:D87"/>
    <mergeCell ref="C62:D62"/>
    <mergeCell ref="C63:D63"/>
    <mergeCell ref="C13:D15"/>
    <mergeCell ref="C16:C27"/>
    <mergeCell ref="D16:D21"/>
    <mergeCell ref="C50:D57"/>
    <mergeCell ref="C58:D60"/>
    <mergeCell ref="C42:D42"/>
    <mergeCell ref="C43:D44"/>
    <mergeCell ref="C45:D47"/>
    <mergeCell ref="C48:D49"/>
    <mergeCell ref="D22:D27"/>
    <mergeCell ref="C28:C37"/>
    <mergeCell ref="D28:D32"/>
    <mergeCell ref="D33:D37"/>
    <mergeCell ref="B50:B111"/>
    <mergeCell ref="B2:H7"/>
    <mergeCell ref="C8:F9"/>
    <mergeCell ref="F11:F12"/>
    <mergeCell ref="E11:E12"/>
    <mergeCell ref="G10:H10"/>
    <mergeCell ref="B11:D12"/>
    <mergeCell ref="G11:G12"/>
    <mergeCell ref="D89:D91"/>
    <mergeCell ref="D92:D95"/>
    <mergeCell ref="C96:D101"/>
    <mergeCell ref="C102:C111"/>
    <mergeCell ref="D102:D106"/>
    <mergeCell ref="D107:D111"/>
    <mergeCell ref="B13:B49"/>
    <mergeCell ref="C38:D41"/>
    <mergeCell ref="B128:D128"/>
    <mergeCell ref="B129:D129"/>
    <mergeCell ref="B112:C119"/>
    <mergeCell ref="D114:D119"/>
    <mergeCell ref="B120:C121"/>
    <mergeCell ref="D120:D121"/>
    <mergeCell ref="B122:C127"/>
    <mergeCell ref="D122:D124"/>
    <mergeCell ref="D125:D127"/>
    <mergeCell ref="D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4DB7-D2EC-4E57-8CA5-149AEFCA25D3}">
  <dimension ref="A1:O132"/>
  <sheetViews>
    <sheetView showGridLines="0" topLeftCell="B1" zoomScale="75" zoomScaleNormal="75" workbookViewId="0">
      <selection activeCell="E20" sqref="E20"/>
    </sheetView>
  </sheetViews>
  <sheetFormatPr defaultColWidth="8.77734375" defaultRowHeight="14.4" x14ac:dyDescent="0.3"/>
  <cols>
    <col min="2" max="3" width="16.21875" bestFit="1" customWidth="1"/>
    <col min="4" max="4" width="17.88671875" customWidth="1"/>
    <col min="5" max="5" width="133.77734375" bestFit="1" customWidth="1"/>
    <col min="6" max="6" width="11.5546875" bestFit="1" customWidth="1"/>
    <col min="7" max="7" width="16.77734375" customWidth="1"/>
    <col min="8" max="8" width="14.44140625" bestFit="1" customWidth="1"/>
    <col min="9" max="9" width="18.88671875" customWidth="1"/>
    <col min="10" max="12" width="14.77734375" bestFit="1" customWidth="1"/>
    <col min="13" max="13" width="14.77734375" customWidth="1"/>
    <col min="14" max="14" width="14.77734375" bestFit="1" customWidth="1"/>
    <col min="15" max="15" width="13.109375" bestFit="1" customWidth="1"/>
  </cols>
  <sheetData>
    <row r="1" spans="1:15" s="3" customFormat="1" ht="16.5" customHeight="1" x14ac:dyDescent="0.3">
      <c r="A1"/>
      <c r="B1" s="3" t="s">
        <v>2</v>
      </c>
    </row>
    <row r="2" spans="1:15" s="3" customFormat="1" ht="16.5" customHeight="1" x14ac:dyDescent="0.3">
      <c r="A2"/>
    </row>
    <row r="3" spans="1:15" s="3" customFormat="1" ht="16.5" customHeight="1" x14ac:dyDescent="0.3">
      <c r="A3"/>
    </row>
    <row r="4" spans="1:15" s="3" customFormat="1" ht="16.5" customHeight="1" x14ac:dyDescent="0.3">
      <c r="A4"/>
    </row>
    <row r="5" spans="1:15" s="3" customFormat="1" ht="16.5" customHeight="1" x14ac:dyDescent="0.3">
      <c r="A5"/>
    </row>
    <row r="6" spans="1:15" s="3" customFormat="1" ht="16.5" customHeight="1" x14ac:dyDescent="0.3">
      <c r="A6"/>
    </row>
    <row r="7" spans="1:15" s="3" customFormat="1" ht="16.5" customHeight="1" x14ac:dyDescent="0.3"/>
    <row r="8" spans="1:15" s="3" customFormat="1" ht="37.5" customHeight="1" x14ac:dyDescent="0.4">
      <c r="C8" s="405"/>
      <c r="D8" s="405"/>
      <c r="E8" s="405"/>
      <c r="F8" s="405"/>
      <c r="G8" s="405"/>
      <c r="H8" s="406"/>
      <c r="I8" s="406"/>
      <c r="J8" s="406"/>
      <c r="K8" s="406"/>
      <c r="L8" s="406"/>
      <c r="M8" s="406"/>
    </row>
    <row r="9" spans="1:15" s="3" customFormat="1" ht="15" customHeight="1" x14ac:dyDescent="0.3">
      <c r="C9" s="405"/>
      <c r="D9" s="405"/>
      <c r="E9" s="405"/>
      <c r="F9" s="405"/>
      <c r="G9" s="405"/>
    </row>
    <row r="10" spans="1:15" s="3" customFormat="1" ht="11.25" customHeight="1" x14ac:dyDescent="0.3">
      <c r="C10" s="405"/>
      <c r="D10" s="405"/>
      <c r="E10" s="405"/>
      <c r="F10" s="405"/>
      <c r="G10" s="405"/>
      <c r="H10" s="401" t="s">
        <v>2984</v>
      </c>
      <c r="I10" s="402"/>
      <c r="J10" s="402"/>
      <c r="K10" s="402"/>
      <c r="L10" s="402"/>
      <c r="M10" s="402"/>
      <c r="N10" s="402"/>
      <c r="O10" s="402"/>
    </row>
    <row r="11" spans="1:15" s="3" customFormat="1" ht="11.25" customHeight="1" x14ac:dyDescent="0.3">
      <c r="C11" s="34"/>
      <c r="D11" s="34"/>
      <c r="E11" s="34"/>
      <c r="F11" s="34"/>
      <c r="G11" s="34"/>
      <c r="H11" s="401"/>
      <c r="I11" s="402"/>
      <c r="J11" s="402"/>
      <c r="K11" s="402"/>
      <c r="L11" s="402"/>
      <c r="M11" s="402"/>
      <c r="N11" s="402"/>
      <c r="O11" s="402"/>
    </row>
    <row r="12" spans="1:15" ht="15" customHeight="1" x14ac:dyDescent="0.3">
      <c r="H12" s="403" t="s">
        <v>2982</v>
      </c>
      <c r="I12" s="404"/>
      <c r="J12" s="404"/>
      <c r="K12" s="404"/>
      <c r="L12" s="404"/>
      <c r="M12" s="404"/>
      <c r="N12" s="404"/>
      <c r="O12" s="404"/>
    </row>
    <row r="13" spans="1:15" ht="15" customHeight="1" thickBot="1" x14ac:dyDescent="0.35">
      <c r="H13" s="403"/>
      <c r="I13" s="404"/>
      <c r="J13" s="404"/>
      <c r="K13" s="404"/>
      <c r="L13" s="404"/>
      <c r="M13" s="404"/>
      <c r="N13" s="404"/>
      <c r="O13" s="404"/>
    </row>
    <row r="14" spans="1:15" ht="44.55" customHeight="1" x14ac:dyDescent="0.3">
      <c r="B14" s="328" t="s">
        <v>260</v>
      </c>
      <c r="C14" s="329"/>
      <c r="D14" s="329"/>
      <c r="E14" s="325" t="s">
        <v>2778</v>
      </c>
      <c r="F14" s="323" t="s">
        <v>4</v>
      </c>
      <c r="G14" s="332" t="s">
        <v>5</v>
      </c>
      <c r="H14" s="281" t="s">
        <v>198</v>
      </c>
      <c r="I14" s="281" t="s">
        <v>199</v>
      </c>
      <c r="J14" s="281" t="s">
        <v>200</v>
      </c>
      <c r="K14" s="281" t="s">
        <v>201</v>
      </c>
      <c r="L14" s="281" t="s">
        <v>202</v>
      </c>
      <c r="M14" s="281" t="s">
        <v>263</v>
      </c>
      <c r="N14" s="281" t="s">
        <v>2862</v>
      </c>
      <c r="O14" s="216" t="s">
        <v>2863</v>
      </c>
    </row>
    <row r="15" spans="1:15" ht="28.5" customHeight="1" thickBot="1" x14ac:dyDescent="0.35">
      <c r="B15" s="330"/>
      <c r="C15" s="331"/>
      <c r="D15" s="331"/>
      <c r="E15" s="326"/>
      <c r="F15" s="324"/>
      <c r="G15" s="333"/>
      <c r="H15" s="278">
        <v>1500</v>
      </c>
      <c r="I15" s="279" t="s">
        <v>320</v>
      </c>
      <c r="J15" s="278">
        <v>6000</v>
      </c>
      <c r="K15" s="278">
        <v>12000</v>
      </c>
      <c r="L15" s="278">
        <v>24000</v>
      </c>
      <c r="M15" s="278">
        <v>42000</v>
      </c>
      <c r="N15" s="278">
        <v>60000</v>
      </c>
      <c r="O15" s="282">
        <v>90000</v>
      </c>
    </row>
    <row r="16" spans="1:15" ht="21" customHeight="1" x14ac:dyDescent="0.3">
      <c r="B16" s="353" t="s">
        <v>2779</v>
      </c>
      <c r="C16" s="372" t="s">
        <v>2780</v>
      </c>
      <c r="D16" s="373"/>
      <c r="E16" s="280" t="s">
        <v>2781</v>
      </c>
      <c r="F16" s="128" t="s">
        <v>16</v>
      </c>
      <c r="G16" s="129" t="s">
        <v>2782</v>
      </c>
      <c r="H16" s="252">
        <v>15.82</v>
      </c>
      <c r="I16" s="252">
        <v>14.69</v>
      </c>
      <c r="J16" s="252">
        <v>12.94</v>
      </c>
      <c r="K16" s="252">
        <v>11.24</v>
      </c>
      <c r="L16" s="252">
        <v>9.32</v>
      </c>
      <c r="M16" s="252">
        <v>8.93</v>
      </c>
      <c r="N16" s="252">
        <v>8.48</v>
      </c>
      <c r="O16" s="253">
        <v>8.31</v>
      </c>
    </row>
    <row r="17" spans="2:15" ht="19.5" customHeight="1" x14ac:dyDescent="0.3">
      <c r="B17" s="354"/>
      <c r="C17" s="374"/>
      <c r="D17" s="375"/>
      <c r="E17" s="218" t="s">
        <v>2783</v>
      </c>
      <c r="F17" s="131" t="s">
        <v>16</v>
      </c>
      <c r="G17" s="132" t="s">
        <v>2784</v>
      </c>
      <c r="H17" s="126">
        <v>18.079999999999998</v>
      </c>
      <c r="I17" s="126">
        <v>17.52</v>
      </c>
      <c r="J17" s="126">
        <v>17.010000000000002</v>
      </c>
      <c r="K17" s="126">
        <v>16.16</v>
      </c>
      <c r="L17" s="126">
        <v>15.37</v>
      </c>
      <c r="M17" s="126">
        <v>14.75</v>
      </c>
      <c r="N17" s="126">
        <v>14.18</v>
      </c>
      <c r="O17" s="254">
        <v>13.9</v>
      </c>
    </row>
    <row r="18" spans="2:15" ht="15.75" customHeight="1" x14ac:dyDescent="0.3">
      <c r="B18" s="354"/>
      <c r="C18" s="376"/>
      <c r="D18" s="377"/>
      <c r="E18" s="219" t="s">
        <v>2785</v>
      </c>
      <c r="F18" s="134" t="s">
        <v>16</v>
      </c>
      <c r="G18" s="135" t="s">
        <v>2786</v>
      </c>
      <c r="H18" s="126">
        <v>13.56</v>
      </c>
      <c r="I18" s="126">
        <v>13.16</v>
      </c>
      <c r="J18" s="126">
        <v>12.77</v>
      </c>
      <c r="K18" s="126">
        <v>12.15</v>
      </c>
      <c r="L18" s="126">
        <v>11.53</v>
      </c>
      <c r="M18" s="126">
        <v>11.07</v>
      </c>
      <c r="N18" s="126">
        <v>10.62</v>
      </c>
      <c r="O18" s="254">
        <v>10.4</v>
      </c>
    </row>
    <row r="19" spans="2:15" ht="14.55" customHeight="1" x14ac:dyDescent="0.3">
      <c r="B19" s="355"/>
      <c r="C19" s="369" t="s">
        <v>2787</v>
      </c>
      <c r="D19" s="366" t="s">
        <v>2788</v>
      </c>
      <c r="E19" s="217" t="s">
        <v>2789</v>
      </c>
      <c r="F19" s="136" t="s">
        <v>8</v>
      </c>
      <c r="G19" s="137" t="s">
        <v>2790</v>
      </c>
      <c r="H19" s="126">
        <v>367</v>
      </c>
      <c r="I19" s="126">
        <v>342</v>
      </c>
      <c r="J19" s="126">
        <v>314</v>
      </c>
      <c r="K19" s="126">
        <v>283</v>
      </c>
      <c r="L19" s="126">
        <v>260</v>
      </c>
      <c r="M19" s="126">
        <v>250</v>
      </c>
      <c r="N19" s="126">
        <v>237</v>
      </c>
      <c r="O19" s="254">
        <v>233</v>
      </c>
    </row>
    <row r="20" spans="2:15" ht="15.75" customHeight="1" x14ac:dyDescent="0.3">
      <c r="B20" s="355"/>
      <c r="C20" s="370"/>
      <c r="D20" s="367"/>
      <c r="E20" s="218" t="s">
        <v>2791</v>
      </c>
      <c r="F20" s="131" t="s">
        <v>8</v>
      </c>
      <c r="G20" s="132" t="s">
        <v>2792</v>
      </c>
      <c r="H20" s="126">
        <v>254</v>
      </c>
      <c r="I20" s="126">
        <v>236</v>
      </c>
      <c r="J20" s="126">
        <v>218</v>
      </c>
      <c r="K20" s="126">
        <v>196</v>
      </c>
      <c r="L20" s="126">
        <v>180</v>
      </c>
      <c r="M20" s="126">
        <v>173</v>
      </c>
      <c r="N20" s="126">
        <v>164</v>
      </c>
      <c r="O20" s="254">
        <v>161</v>
      </c>
    </row>
    <row r="21" spans="2:15" ht="15.75" customHeight="1" x14ac:dyDescent="0.3">
      <c r="B21" s="355"/>
      <c r="C21" s="370"/>
      <c r="D21" s="367"/>
      <c r="E21" s="218" t="s">
        <v>2793</v>
      </c>
      <c r="F21" s="131" t="s">
        <v>8</v>
      </c>
      <c r="G21" s="132" t="s">
        <v>2794</v>
      </c>
      <c r="H21" s="126">
        <v>50.9</v>
      </c>
      <c r="I21" s="126">
        <v>47.3</v>
      </c>
      <c r="J21" s="126">
        <v>43.5</v>
      </c>
      <c r="K21" s="126">
        <v>37</v>
      </c>
      <c r="L21" s="126">
        <v>33.299999999999997</v>
      </c>
      <c r="M21" s="126">
        <v>31.4</v>
      </c>
      <c r="N21" s="126">
        <v>28.9</v>
      </c>
      <c r="O21" s="254">
        <v>28.3</v>
      </c>
    </row>
    <row r="22" spans="2:15" ht="15" customHeight="1" x14ac:dyDescent="0.3">
      <c r="B22" s="355"/>
      <c r="C22" s="370"/>
      <c r="D22" s="367"/>
      <c r="E22" s="220" t="s">
        <v>2929</v>
      </c>
      <c r="F22" s="131" t="s">
        <v>8</v>
      </c>
      <c r="G22" s="132" t="s">
        <v>2795</v>
      </c>
      <c r="H22" s="126">
        <v>16.95</v>
      </c>
      <c r="I22" s="126">
        <v>16.100000000000001</v>
      </c>
      <c r="J22" s="126">
        <v>14.97</v>
      </c>
      <c r="K22" s="126">
        <v>13.5</v>
      </c>
      <c r="L22" s="126">
        <v>12.43</v>
      </c>
      <c r="M22" s="126">
        <v>11.92</v>
      </c>
      <c r="N22" s="126">
        <v>11.47</v>
      </c>
      <c r="O22" s="254">
        <v>11.24</v>
      </c>
    </row>
    <row r="23" spans="2:15" ht="15.75" customHeight="1" x14ac:dyDescent="0.3">
      <c r="B23" s="355"/>
      <c r="C23" s="370"/>
      <c r="D23" s="367"/>
      <c r="E23" s="220" t="s">
        <v>2930</v>
      </c>
      <c r="F23" s="131" t="s">
        <v>8</v>
      </c>
      <c r="G23" s="132" t="s">
        <v>2796</v>
      </c>
      <c r="H23" s="126">
        <v>13.56</v>
      </c>
      <c r="I23" s="126">
        <v>12.88</v>
      </c>
      <c r="J23" s="126">
        <v>11.98</v>
      </c>
      <c r="K23" s="126">
        <v>10.79</v>
      </c>
      <c r="L23" s="126">
        <v>9.94</v>
      </c>
      <c r="M23" s="126">
        <v>9.5500000000000007</v>
      </c>
      <c r="N23" s="126">
        <v>9.15</v>
      </c>
      <c r="O23" s="254">
        <v>8.98</v>
      </c>
    </row>
    <row r="24" spans="2:15" ht="15.75" customHeight="1" x14ac:dyDescent="0.3">
      <c r="B24" s="355"/>
      <c r="C24" s="370"/>
      <c r="D24" s="368"/>
      <c r="E24" s="221" t="s">
        <v>2797</v>
      </c>
      <c r="F24" s="140" t="s">
        <v>8</v>
      </c>
      <c r="G24" s="141" t="s">
        <v>2798</v>
      </c>
      <c r="H24" s="126">
        <v>11.3</v>
      </c>
      <c r="I24" s="126">
        <v>10.4</v>
      </c>
      <c r="J24" s="126">
        <v>9.5500000000000007</v>
      </c>
      <c r="K24" s="126">
        <v>7.91</v>
      </c>
      <c r="L24" s="126">
        <v>6.72</v>
      </c>
      <c r="M24" s="126">
        <v>6.44</v>
      </c>
      <c r="N24" s="126">
        <v>6.16</v>
      </c>
      <c r="O24" s="254">
        <v>5.99</v>
      </c>
    </row>
    <row r="25" spans="2:15" ht="15.75" customHeight="1" x14ac:dyDescent="0.3">
      <c r="B25" s="355"/>
      <c r="C25" s="370"/>
      <c r="D25" s="366" t="s">
        <v>2799</v>
      </c>
      <c r="E25" s="218" t="s">
        <v>2800</v>
      </c>
      <c r="F25" s="142" t="s">
        <v>11</v>
      </c>
      <c r="G25" s="143" t="s">
        <v>2801</v>
      </c>
      <c r="H25" s="126">
        <v>460</v>
      </c>
      <c r="I25" s="126">
        <v>428</v>
      </c>
      <c r="J25" s="126">
        <v>394</v>
      </c>
      <c r="K25" s="126">
        <v>355</v>
      </c>
      <c r="L25" s="126">
        <v>326</v>
      </c>
      <c r="M25" s="126">
        <v>313</v>
      </c>
      <c r="N25" s="126">
        <v>298</v>
      </c>
      <c r="O25" s="254">
        <v>292</v>
      </c>
    </row>
    <row r="26" spans="2:15" ht="15.75" customHeight="1" x14ac:dyDescent="0.3">
      <c r="B26" s="355"/>
      <c r="C26" s="370"/>
      <c r="D26" s="367"/>
      <c r="E26" s="218" t="s">
        <v>2802</v>
      </c>
      <c r="F26" s="131" t="s">
        <v>11</v>
      </c>
      <c r="G26" s="132" t="s">
        <v>2803</v>
      </c>
      <c r="H26" s="126">
        <v>319</v>
      </c>
      <c r="I26" s="126">
        <v>297</v>
      </c>
      <c r="J26" s="126">
        <v>273</v>
      </c>
      <c r="K26" s="126">
        <v>246</v>
      </c>
      <c r="L26" s="126">
        <v>226</v>
      </c>
      <c r="M26" s="126">
        <v>217</v>
      </c>
      <c r="N26" s="126">
        <v>206</v>
      </c>
      <c r="O26" s="254">
        <v>202</v>
      </c>
    </row>
    <row r="27" spans="2:15" ht="15.75" customHeight="1" x14ac:dyDescent="0.3">
      <c r="B27" s="355"/>
      <c r="C27" s="370"/>
      <c r="D27" s="367"/>
      <c r="E27" s="218" t="s">
        <v>2804</v>
      </c>
      <c r="F27" s="142" t="s">
        <v>11</v>
      </c>
      <c r="G27" s="143" t="s">
        <v>2805</v>
      </c>
      <c r="H27" s="126">
        <v>63.8</v>
      </c>
      <c r="I27" s="126">
        <v>59.4</v>
      </c>
      <c r="J27" s="126">
        <v>54.6</v>
      </c>
      <c r="K27" s="126">
        <v>48.1</v>
      </c>
      <c r="L27" s="126">
        <v>43.7</v>
      </c>
      <c r="M27" s="126">
        <v>41.1</v>
      </c>
      <c r="N27" s="126">
        <v>38.6</v>
      </c>
      <c r="O27" s="254">
        <v>37.9</v>
      </c>
    </row>
    <row r="28" spans="2:15" ht="15.75" customHeight="1" x14ac:dyDescent="0.3">
      <c r="B28" s="355"/>
      <c r="C28" s="370"/>
      <c r="D28" s="367"/>
      <c r="E28" s="220" t="s">
        <v>2931</v>
      </c>
      <c r="F28" s="131" t="s">
        <v>11</v>
      </c>
      <c r="G28" s="132" t="s">
        <v>2806</v>
      </c>
      <c r="H28" s="126">
        <v>23.17</v>
      </c>
      <c r="I28" s="126">
        <v>22.04</v>
      </c>
      <c r="J28" s="126">
        <v>20.51</v>
      </c>
      <c r="K28" s="126">
        <v>18.48</v>
      </c>
      <c r="L28" s="126">
        <v>17.010000000000002</v>
      </c>
      <c r="M28" s="126">
        <v>16.329999999999998</v>
      </c>
      <c r="N28" s="126">
        <v>15.65</v>
      </c>
      <c r="O28" s="254">
        <v>15.31</v>
      </c>
    </row>
    <row r="29" spans="2:15" ht="15.75" customHeight="1" x14ac:dyDescent="0.3">
      <c r="B29" s="355"/>
      <c r="C29" s="370"/>
      <c r="D29" s="367"/>
      <c r="E29" s="220" t="s">
        <v>2932</v>
      </c>
      <c r="F29" s="131" t="s">
        <v>11</v>
      </c>
      <c r="G29" s="132" t="s">
        <v>2807</v>
      </c>
      <c r="H29" s="126">
        <v>18.190000000000001</v>
      </c>
      <c r="I29" s="126">
        <v>17.29</v>
      </c>
      <c r="J29" s="126">
        <v>16.100000000000001</v>
      </c>
      <c r="K29" s="126">
        <v>14.52</v>
      </c>
      <c r="L29" s="126">
        <v>13.33</v>
      </c>
      <c r="M29" s="126">
        <v>12.83</v>
      </c>
      <c r="N29" s="126">
        <v>12.32</v>
      </c>
      <c r="O29" s="254">
        <v>12.09</v>
      </c>
    </row>
    <row r="30" spans="2:15" ht="15.75" customHeight="1" x14ac:dyDescent="0.3">
      <c r="B30" s="355"/>
      <c r="C30" s="371"/>
      <c r="D30" s="368"/>
      <c r="E30" s="221" t="s">
        <v>2808</v>
      </c>
      <c r="F30" s="144" t="s">
        <v>11</v>
      </c>
      <c r="G30" s="145" t="s">
        <v>2809</v>
      </c>
      <c r="H30" s="126">
        <v>13</v>
      </c>
      <c r="I30" s="126">
        <v>11.98</v>
      </c>
      <c r="J30" s="126">
        <v>11.02</v>
      </c>
      <c r="K30" s="126">
        <v>9.15</v>
      </c>
      <c r="L30" s="126">
        <v>7.8</v>
      </c>
      <c r="M30" s="126">
        <v>7.46</v>
      </c>
      <c r="N30" s="126">
        <v>7.18</v>
      </c>
      <c r="O30" s="254">
        <v>6.95</v>
      </c>
    </row>
    <row r="31" spans="2:15" ht="15.75" customHeight="1" x14ac:dyDescent="0.3">
      <c r="B31" s="354"/>
      <c r="C31" s="369" t="s">
        <v>2810</v>
      </c>
      <c r="D31" s="366" t="s">
        <v>2788</v>
      </c>
      <c r="E31" s="218" t="s">
        <v>2811</v>
      </c>
      <c r="F31" s="142" t="s">
        <v>8</v>
      </c>
      <c r="G31" s="143" t="s">
        <v>2812</v>
      </c>
      <c r="H31" s="126">
        <v>401</v>
      </c>
      <c r="I31" s="126">
        <v>373</v>
      </c>
      <c r="J31" s="126">
        <v>343</v>
      </c>
      <c r="K31" s="126">
        <v>309</v>
      </c>
      <c r="L31" s="126">
        <v>294</v>
      </c>
      <c r="M31" s="126">
        <v>285</v>
      </c>
      <c r="N31" s="126">
        <v>276</v>
      </c>
      <c r="O31" s="254">
        <v>271</v>
      </c>
    </row>
    <row r="32" spans="2:15" ht="15.75" customHeight="1" x14ac:dyDescent="0.3">
      <c r="B32" s="354"/>
      <c r="C32" s="370"/>
      <c r="D32" s="367"/>
      <c r="E32" s="218" t="s">
        <v>2813</v>
      </c>
      <c r="F32" s="131" t="s">
        <v>8</v>
      </c>
      <c r="G32" s="132" t="s">
        <v>2814</v>
      </c>
      <c r="H32" s="126">
        <v>283</v>
      </c>
      <c r="I32" s="126">
        <v>263</v>
      </c>
      <c r="J32" s="126">
        <v>244</v>
      </c>
      <c r="K32" s="126">
        <v>230</v>
      </c>
      <c r="L32" s="126">
        <v>221</v>
      </c>
      <c r="M32" s="126">
        <v>214</v>
      </c>
      <c r="N32" s="126">
        <v>210</v>
      </c>
      <c r="O32" s="254">
        <v>205</v>
      </c>
    </row>
    <row r="33" spans="2:15" ht="15.75" customHeight="1" x14ac:dyDescent="0.3">
      <c r="B33" s="354"/>
      <c r="C33" s="370"/>
      <c r="D33" s="367"/>
      <c r="E33" s="218" t="s">
        <v>2815</v>
      </c>
      <c r="F33" s="131" t="s">
        <v>8</v>
      </c>
      <c r="G33" s="132" t="s">
        <v>2816</v>
      </c>
      <c r="H33" s="126">
        <v>76.3</v>
      </c>
      <c r="I33" s="126">
        <v>71</v>
      </c>
      <c r="J33" s="126">
        <v>65.3</v>
      </c>
      <c r="K33" s="126">
        <v>57.5</v>
      </c>
      <c r="L33" s="126">
        <v>52.3</v>
      </c>
      <c r="M33" s="126">
        <v>49.2</v>
      </c>
      <c r="N33" s="126">
        <v>46.2</v>
      </c>
      <c r="O33" s="254">
        <v>45.3</v>
      </c>
    </row>
    <row r="34" spans="2:15" ht="15.75" customHeight="1" x14ac:dyDescent="0.3">
      <c r="B34" s="354"/>
      <c r="C34" s="370"/>
      <c r="D34" s="367"/>
      <c r="E34" s="220" t="s">
        <v>2933</v>
      </c>
      <c r="F34" s="131" t="s">
        <v>8</v>
      </c>
      <c r="G34" s="132" t="s">
        <v>2817</v>
      </c>
      <c r="H34" s="126">
        <v>46.33</v>
      </c>
      <c r="I34" s="126">
        <v>44.01</v>
      </c>
      <c r="J34" s="126">
        <v>41.36</v>
      </c>
      <c r="K34" s="126">
        <v>38.020000000000003</v>
      </c>
      <c r="L34" s="126">
        <v>34.97</v>
      </c>
      <c r="M34" s="126">
        <v>33.9</v>
      </c>
      <c r="N34" s="126">
        <v>32.880000000000003</v>
      </c>
      <c r="O34" s="254">
        <v>32.21</v>
      </c>
    </row>
    <row r="35" spans="2:15" ht="15.75" customHeight="1" x14ac:dyDescent="0.3">
      <c r="B35" s="354"/>
      <c r="C35" s="370"/>
      <c r="D35" s="368"/>
      <c r="E35" s="222" t="s">
        <v>2934</v>
      </c>
      <c r="F35" s="140" t="s">
        <v>8</v>
      </c>
      <c r="G35" s="141" t="s">
        <v>2818</v>
      </c>
      <c r="H35" s="126">
        <v>25.43</v>
      </c>
      <c r="I35" s="126">
        <v>24.18</v>
      </c>
      <c r="J35" s="126">
        <v>22.71</v>
      </c>
      <c r="K35" s="126">
        <v>20.91</v>
      </c>
      <c r="L35" s="126">
        <v>19.21</v>
      </c>
      <c r="M35" s="126">
        <v>18.649999999999999</v>
      </c>
      <c r="N35" s="126">
        <v>18.079999999999998</v>
      </c>
      <c r="O35" s="254">
        <v>17.739999999999998</v>
      </c>
    </row>
    <row r="36" spans="2:15" ht="15.75" customHeight="1" x14ac:dyDescent="0.3">
      <c r="B36" s="354"/>
      <c r="C36" s="370"/>
      <c r="D36" s="366" t="s">
        <v>2799</v>
      </c>
      <c r="E36" s="218" t="s">
        <v>2819</v>
      </c>
      <c r="F36" s="142" t="s">
        <v>11</v>
      </c>
      <c r="G36" s="143" t="s">
        <v>2820</v>
      </c>
      <c r="H36" s="126">
        <v>494</v>
      </c>
      <c r="I36" s="126">
        <v>460</v>
      </c>
      <c r="J36" s="126">
        <v>423</v>
      </c>
      <c r="K36" s="126">
        <v>381</v>
      </c>
      <c r="L36" s="126">
        <v>362</v>
      </c>
      <c r="M36" s="126">
        <v>351</v>
      </c>
      <c r="N36" s="126">
        <v>340</v>
      </c>
      <c r="O36" s="254">
        <v>334</v>
      </c>
    </row>
    <row r="37" spans="2:15" ht="15.75" customHeight="1" x14ac:dyDescent="0.3">
      <c r="B37" s="354"/>
      <c r="C37" s="370"/>
      <c r="D37" s="367"/>
      <c r="E37" s="218" t="s">
        <v>2821</v>
      </c>
      <c r="F37" s="131" t="s">
        <v>11</v>
      </c>
      <c r="G37" s="132" t="s">
        <v>2822</v>
      </c>
      <c r="H37" s="126">
        <v>347</v>
      </c>
      <c r="I37" s="126">
        <v>323</v>
      </c>
      <c r="J37" s="126">
        <v>301</v>
      </c>
      <c r="K37" s="126">
        <v>283</v>
      </c>
      <c r="L37" s="126">
        <v>271</v>
      </c>
      <c r="M37" s="126">
        <v>263</v>
      </c>
      <c r="N37" s="126">
        <v>258</v>
      </c>
      <c r="O37" s="254">
        <v>253</v>
      </c>
    </row>
    <row r="38" spans="2:15" ht="15.75" customHeight="1" x14ac:dyDescent="0.3">
      <c r="B38" s="354"/>
      <c r="C38" s="370"/>
      <c r="D38" s="367"/>
      <c r="E38" s="218" t="s">
        <v>2823</v>
      </c>
      <c r="F38" s="142" t="s">
        <v>11</v>
      </c>
      <c r="G38" s="143" t="s">
        <v>2824</v>
      </c>
      <c r="H38" s="126">
        <v>91.53</v>
      </c>
      <c r="I38" s="126">
        <v>85.15</v>
      </c>
      <c r="J38" s="126">
        <v>78.31</v>
      </c>
      <c r="K38" s="126">
        <v>68.930000000000007</v>
      </c>
      <c r="L38" s="126">
        <v>62.72</v>
      </c>
      <c r="M38" s="126">
        <v>58.93</v>
      </c>
      <c r="N38" s="126">
        <v>55.37</v>
      </c>
      <c r="O38" s="254">
        <v>54.24</v>
      </c>
    </row>
    <row r="39" spans="2:15" ht="15.75" customHeight="1" x14ac:dyDescent="0.3">
      <c r="B39" s="354"/>
      <c r="C39" s="370"/>
      <c r="D39" s="367"/>
      <c r="E39" s="220" t="s">
        <v>2935</v>
      </c>
      <c r="F39" s="131" t="s">
        <v>11</v>
      </c>
      <c r="G39" s="132" t="s">
        <v>2825</v>
      </c>
      <c r="H39" s="126">
        <v>53.68</v>
      </c>
      <c r="I39" s="126">
        <v>51.02</v>
      </c>
      <c r="J39" s="126">
        <v>47.97</v>
      </c>
      <c r="K39" s="126">
        <v>44.13</v>
      </c>
      <c r="L39" s="126">
        <v>40.619999999999997</v>
      </c>
      <c r="M39" s="126">
        <v>39.380000000000003</v>
      </c>
      <c r="N39" s="126">
        <v>38.19</v>
      </c>
      <c r="O39" s="254">
        <v>37.4</v>
      </c>
    </row>
    <row r="40" spans="2:15" ht="15.75" customHeight="1" x14ac:dyDescent="0.3">
      <c r="B40" s="354"/>
      <c r="C40" s="371"/>
      <c r="D40" s="368"/>
      <c r="E40" s="222" t="s">
        <v>2936</v>
      </c>
      <c r="F40" s="144" t="s">
        <v>11</v>
      </c>
      <c r="G40" s="145" t="s">
        <v>2826</v>
      </c>
      <c r="H40" s="126">
        <v>30.23</v>
      </c>
      <c r="I40" s="126">
        <v>28.7</v>
      </c>
      <c r="J40" s="126">
        <v>27.01</v>
      </c>
      <c r="K40" s="126">
        <v>24.86</v>
      </c>
      <c r="L40" s="126">
        <v>22.88</v>
      </c>
      <c r="M40" s="126">
        <v>22.2</v>
      </c>
      <c r="N40" s="126">
        <v>21.53</v>
      </c>
      <c r="O40" s="254">
        <v>21.07</v>
      </c>
    </row>
    <row r="41" spans="2:15" ht="15.75" customHeight="1" x14ac:dyDescent="0.3">
      <c r="B41" s="354"/>
      <c r="C41" s="356" t="s">
        <v>265</v>
      </c>
      <c r="D41" s="357"/>
      <c r="E41" s="223" t="s">
        <v>2916</v>
      </c>
      <c r="F41" s="148" t="s">
        <v>16</v>
      </c>
      <c r="G41" s="149" t="s">
        <v>2917</v>
      </c>
      <c r="H41" s="126">
        <v>10.6</v>
      </c>
      <c r="I41" s="126">
        <v>10</v>
      </c>
      <c r="J41" s="126">
        <v>9.4499999999999993</v>
      </c>
      <c r="K41" s="126">
        <v>9.1999999999999993</v>
      </c>
      <c r="L41" s="126">
        <v>8.9</v>
      </c>
      <c r="M41" s="126">
        <v>8.6</v>
      </c>
      <c r="N41" s="126">
        <v>8.35</v>
      </c>
      <c r="O41" s="254">
        <v>8.06</v>
      </c>
    </row>
    <row r="42" spans="2:15" ht="15.75" customHeight="1" x14ac:dyDescent="0.3">
      <c r="B42" s="354"/>
      <c r="C42" s="356"/>
      <c r="D42" s="357"/>
      <c r="E42" s="161" t="s">
        <v>2918</v>
      </c>
      <c r="F42" s="151" t="s">
        <v>16</v>
      </c>
      <c r="G42" s="152" t="s">
        <v>2919</v>
      </c>
      <c r="H42" s="126">
        <v>17.8</v>
      </c>
      <c r="I42" s="126">
        <v>16.7</v>
      </c>
      <c r="J42" s="126">
        <v>16.149999999999999</v>
      </c>
      <c r="K42" s="126">
        <v>15.6</v>
      </c>
      <c r="L42" s="126">
        <v>15</v>
      </c>
      <c r="M42" s="126">
        <v>14.5</v>
      </c>
      <c r="N42" s="126">
        <v>13.9</v>
      </c>
      <c r="O42" s="254">
        <v>13.34</v>
      </c>
    </row>
    <row r="43" spans="2:15" ht="15.75" customHeight="1" x14ac:dyDescent="0.3">
      <c r="B43" s="354"/>
      <c r="C43" s="356"/>
      <c r="D43" s="357"/>
      <c r="E43" s="161" t="s">
        <v>2937</v>
      </c>
      <c r="F43" s="153" t="s">
        <v>16</v>
      </c>
      <c r="G43" s="154" t="s">
        <v>2827</v>
      </c>
      <c r="H43" s="126">
        <v>18.079999999999998</v>
      </c>
      <c r="I43" s="126">
        <v>17.52</v>
      </c>
      <c r="J43" s="126">
        <v>16.95</v>
      </c>
      <c r="K43" s="126">
        <v>16.39</v>
      </c>
      <c r="L43" s="126">
        <v>15.82</v>
      </c>
      <c r="M43" s="126">
        <v>15.71</v>
      </c>
      <c r="N43" s="126">
        <v>15.54</v>
      </c>
      <c r="O43" s="254">
        <v>15.2</v>
      </c>
    </row>
    <row r="44" spans="2:15" ht="15.75" customHeight="1" x14ac:dyDescent="0.3">
      <c r="B44" s="354"/>
      <c r="C44" s="358"/>
      <c r="D44" s="359"/>
      <c r="E44" s="224" t="s">
        <v>2938</v>
      </c>
      <c r="F44" s="156" t="s">
        <v>16</v>
      </c>
      <c r="G44" s="157" t="s">
        <v>2828</v>
      </c>
      <c r="H44" s="126">
        <v>36.159999999999997</v>
      </c>
      <c r="I44" s="126">
        <v>35.03</v>
      </c>
      <c r="J44" s="126">
        <v>33.9</v>
      </c>
      <c r="K44" s="126">
        <v>32.770000000000003</v>
      </c>
      <c r="L44" s="126">
        <v>31.64</v>
      </c>
      <c r="M44" s="126">
        <v>31.36</v>
      </c>
      <c r="N44" s="126">
        <v>31.08</v>
      </c>
      <c r="O44" s="254">
        <v>30.34</v>
      </c>
    </row>
    <row r="45" spans="2:15" ht="15.75" customHeight="1" x14ac:dyDescent="0.3">
      <c r="B45" s="354"/>
      <c r="C45" s="360" t="s">
        <v>291</v>
      </c>
      <c r="D45" s="361"/>
      <c r="E45" s="161" t="s">
        <v>2829</v>
      </c>
      <c r="F45" s="153" t="s">
        <v>16</v>
      </c>
      <c r="G45" s="154" t="s">
        <v>2830</v>
      </c>
      <c r="H45" s="126">
        <v>7.91</v>
      </c>
      <c r="I45" s="126">
        <v>7.51</v>
      </c>
      <c r="J45" s="126">
        <v>7.01</v>
      </c>
      <c r="K45" s="126">
        <v>6.33</v>
      </c>
      <c r="L45" s="126">
        <v>5.82</v>
      </c>
      <c r="M45" s="126">
        <v>5.59</v>
      </c>
      <c r="N45" s="126">
        <v>5.37</v>
      </c>
      <c r="O45" s="254">
        <v>5.25</v>
      </c>
    </row>
    <row r="46" spans="2:15" ht="15.75" customHeight="1" x14ac:dyDescent="0.3">
      <c r="B46" s="354"/>
      <c r="C46" s="362" t="s">
        <v>2831</v>
      </c>
      <c r="D46" s="363"/>
      <c r="E46" s="223" t="s">
        <v>2832</v>
      </c>
      <c r="F46" s="148" t="s">
        <v>8</v>
      </c>
      <c r="G46" s="149" t="s">
        <v>2833</v>
      </c>
      <c r="H46" s="126">
        <v>0.25</v>
      </c>
      <c r="I46" s="126">
        <v>0.22</v>
      </c>
      <c r="J46" s="126">
        <v>0.19</v>
      </c>
      <c r="K46" s="126">
        <v>0.16</v>
      </c>
      <c r="L46" s="126">
        <v>0.13</v>
      </c>
      <c r="M46" s="126">
        <v>0.12</v>
      </c>
      <c r="N46" s="126">
        <v>0.12</v>
      </c>
      <c r="O46" s="254">
        <v>0.11</v>
      </c>
    </row>
    <row r="47" spans="2:15" ht="15" customHeight="1" x14ac:dyDescent="0.3">
      <c r="B47" s="354"/>
      <c r="C47" s="358"/>
      <c r="D47" s="359"/>
      <c r="E47" s="162" t="s">
        <v>2834</v>
      </c>
      <c r="F47" s="159" t="s">
        <v>11</v>
      </c>
      <c r="G47" s="160" t="s">
        <v>2835</v>
      </c>
      <c r="H47" s="126">
        <v>0.31</v>
      </c>
      <c r="I47" s="126">
        <v>0.27</v>
      </c>
      <c r="J47" s="126">
        <v>0.24</v>
      </c>
      <c r="K47" s="126">
        <v>0.2</v>
      </c>
      <c r="L47" s="126">
        <v>0.17</v>
      </c>
      <c r="M47" s="126">
        <v>0.15</v>
      </c>
      <c r="N47" s="126">
        <v>0.15</v>
      </c>
      <c r="O47" s="254">
        <v>0.15</v>
      </c>
    </row>
    <row r="48" spans="2:15" ht="15" customHeight="1" x14ac:dyDescent="0.3">
      <c r="B48" s="354"/>
      <c r="C48" s="362" t="s">
        <v>2836</v>
      </c>
      <c r="D48" s="363"/>
      <c r="E48" s="161" t="s">
        <v>2837</v>
      </c>
      <c r="F48" s="153" t="s">
        <v>8</v>
      </c>
      <c r="G48" s="154" t="s">
        <v>2838</v>
      </c>
      <c r="H48" s="126">
        <v>0.18</v>
      </c>
      <c r="I48" s="126">
        <v>0.16</v>
      </c>
      <c r="J48" s="126">
        <v>0.14000000000000001</v>
      </c>
      <c r="K48" s="126">
        <v>0.12</v>
      </c>
      <c r="L48" s="126">
        <v>0.1</v>
      </c>
      <c r="M48" s="126">
        <v>0.09</v>
      </c>
      <c r="N48" s="126">
        <v>0.09</v>
      </c>
      <c r="O48" s="254">
        <v>0.09</v>
      </c>
    </row>
    <row r="49" spans="2:15" ht="15" customHeight="1" x14ac:dyDescent="0.3">
      <c r="B49" s="354"/>
      <c r="C49" s="356"/>
      <c r="D49" s="357"/>
      <c r="E49" s="161" t="s">
        <v>2939</v>
      </c>
      <c r="F49" s="153" t="s">
        <v>8</v>
      </c>
      <c r="G49" s="152" t="s">
        <v>2839</v>
      </c>
      <c r="H49" s="126">
        <v>9.77</v>
      </c>
      <c r="I49" s="126">
        <v>9.27</v>
      </c>
      <c r="J49" s="126">
        <v>8.64</v>
      </c>
      <c r="K49" s="126">
        <v>7.8</v>
      </c>
      <c r="L49" s="126">
        <v>7.18</v>
      </c>
      <c r="M49" s="126">
        <v>6.89</v>
      </c>
      <c r="N49" s="126">
        <v>6.61</v>
      </c>
      <c r="O49" s="254">
        <v>6.5</v>
      </c>
    </row>
    <row r="50" spans="2:15" ht="15" customHeight="1" x14ac:dyDescent="0.3">
      <c r="B50" s="354"/>
      <c r="C50" s="358"/>
      <c r="D50" s="359"/>
      <c r="E50" s="162" t="s">
        <v>2940</v>
      </c>
      <c r="F50" s="159" t="s">
        <v>8</v>
      </c>
      <c r="G50" s="157" t="s">
        <v>2840</v>
      </c>
      <c r="H50" s="126">
        <v>9.77</v>
      </c>
      <c r="I50" s="126">
        <v>9.27</v>
      </c>
      <c r="J50" s="126">
        <v>8.64</v>
      </c>
      <c r="K50" s="126">
        <v>7.8</v>
      </c>
      <c r="L50" s="126">
        <v>7.18</v>
      </c>
      <c r="M50" s="126">
        <v>6.89</v>
      </c>
      <c r="N50" s="126">
        <v>6.61</v>
      </c>
      <c r="O50" s="254">
        <v>6.5</v>
      </c>
    </row>
    <row r="51" spans="2:15" ht="15.75" customHeight="1" x14ac:dyDescent="0.3">
      <c r="B51" s="354"/>
      <c r="C51" s="362" t="s">
        <v>2841</v>
      </c>
      <c r="D51" s="363"/>
      <c r="E51" s="161" t="s">
        <v>2842</v>
      </c>
      <c r="F51" s="153" t="s">
        <v>16</v>
      </c>
      <c r="G51" s="154" t="s">
        <v>2843</v>
      </c>
      <c r="H51" s="126">
        <v>0.34</v>
      </c>
      <c r="I51" s="126">
        <v>0.32</v>
      </c>
      <c r="J51" s="126">
        <v>0.28999999999999998</v>
      </c>
      <c r="K51" s="126">
        <v>0.26</v>
      </c>
      <c r="L51" s="126">
        <v>0.24</v>
      </c>
      <c r="M51" s="126">
        <v>0.23</v>
      </c>
      <c r="N51" s="126">
        <v>0.22</v>
      </c>
      <c r="O51" s="254">
        <v>0.21</v>
      </c>
    </row>
    <row r="52" spans="2:15" ht="20.55" customHeight="1" thickBot="1" x14ac:dyDescent="0.35">
      <c r="B52" s="354"/>
      <c r="C52" s="364"/>
      <c r="D52" s="365"/>
      <c r="E52" s="225" t="s">
        <v>2844</v>
      </c>
      <c r="F52" s="164" t="s">
        <v>16</v>
      </c>
      <c r="G52" s="165" t="s">
        <v>2845</v>
      </c>
      <c r="H52" s="257">
        <v>16.95</v>
      </c>
      <c r="I52" s="257">
        <v>15.76</v>
      </c>
      <c r="J52" s="257">
        <v>14.52</v>
      </c>
      <c r="K52" s="257">
        <v>13.05</v>
      </c>
      <c r="L52" s="257">
        <v>12.03</v>
      </c>
      <c r="M52" s="257">
        <v>11.53</v>
      </c>
      <c r="N52" s="257">
        <v>10.96</v>
      </c>
      <c r="O52" s="258">
        <v>10.74</v>
      </c>
    </row>
    <row r="53" spans="2:15" ht="15" customHeight="1" x14ac:dyDescent="0.3">
      <c r="B53" s="395" t="s">
        <v>2864</v>
      </c>
      <c r="C53" s="397" t="s">
        <v>2846</v>
      </c>
      <c r="D53" s="342"/>
      <c r="E53" s="188" t="s">
        <v>2847</v>
      </c>
      <c r="F53" s="153" t="s">
        <v>16</v>
      </c>
      <c r="G53" s="154" t="s">
        <v>95</v>
      </c>
      <c r="H53" s="251">
        <v>6.78</v>
      </c>
      <c r="I53" s="251">
        <v>6.33</v>
      </c>
      <c r="J53" s="251">
        <v>5.65</v>
      </c>
      <c r="K53" s="251">
        <v>5.03</v>
      </c>
      <c r="L53" s="251">
        <v>4.29</v>
      </c>
      <c r="M53" s="251">
        <v>4.12</v>
      </c>
      <c r="N53" s="251">
        <v>3.9</v>
      </c>
      <c r="O53" s="283">
        <v>3.84</v>
      </c>
    </row>
    <row r="54" spans="2:15" ht="15" customHeight="1" x14ac:dyDescent="0.3">
      <c r="B54" s="396"/>
      <c r="C54" s="397"/>
      <c r="D54" s="342"/>
      <c r="E54" s="188" t="s">
        <v>2848</v>
      </c>
      <c r="F54" s="151" t="s">
        <v>16</v>
      </c>
      <c r="G54" s="152" t="s">
        <v>284</v>
      </c>
      <c r="H54" s="126">
        <v>10.17</v>
      </c>
      <c r="I54" s="126">
        <v>9.44</v>
      </c>
      <c r="J54" s="126">
        <v>8.42</v>
      </c>
      <c r="K54" s="126">
        <v>7.51</v>
      </c>
      <c r="L54" s="126">
        <v>6.38</v>
      </c>
      <c r="M54" s="126">
        <v>6.1</v>
      </c>
      <c r="N54" s="126">
        <v>5.82</v>
      </c>
      <c r="O54" s="254">
        <v>5.71</v>
      </c>
    </row>
    <row r="55" spans="2:15" ht="15" customHeight="1" x14ac:dyDescent="0.3">
      <c r="B55" s="396"/>
      <c r="C55" s="397"/>
      <c r="D55" s="342"/>
      <c r="E55" s="227" t="s">
        <v>2920</v>
      </c>
      <c r="F55" s="151" t="s">
        <v>16</v>
      </c>
      <c r="G55" s="152" t="s">
        <v>2921</v>
      </c>
      <c r="H55" s="126">
        <v>10.6</v>
      </c>
      <c r="I55" s="126">
        <v>10</v>
      </c>
      <c r="J55" s="126">
        <v>9.4499999999999993</v>
      </c>
      <c r="K55" s="126">
        <v>9.1999999999999993</v>
      </c>
      <c r="L55" s="126">
        <v>8.9</v>
      </c>
      <c r="M55" s="126">
        <v>8.6</v>
      </c>
      <c r="N55" s="126">
        <v>8.35</v>
      </c>
      <c r="O55" s="254">
        <v>8.06</v>
      </c>
    </row>
    <row r="56" spans="2:15" ht="15" customHeight="1" x14ac:dyDescent="0.3">
      <c r="B56" s="396"/>
      <c r="C56" s="397"/>
      <c r="D56" s="342"/>
      <c r="E56" s="227" t="s">
        <v>2922</v>
      </c>
      <c r="F56" s="151" t="s">
        <v>16</v>
      </c>
      <c r="G56" s="152" t="s">
        <v>2923</v>
      </c>
      <c r="H56" s="126">
        <v>17.8</v>
      </c>
      <c r="I56" s="126">
        <v>16.7</v>
      </c>
      <c r="J56" s="126">
        <v>16.149999999999999</v>
      </c>
      <c r="K56" s="126">
        <v>15.6</v>
      </c>
      <c r="L56" s="126">
        <v>15</v>
      </c>
      <c r="M56" s="126">
        <v>14.5</v>
      </c>
      <c r="N56" s="126">
        <v>13.9</v>
      </c>
      <c r="O56" s="254">
        <v>13.34</v>
      </c>
    </row>
    <row r="57" spans="2:15" ht="15" customHeight="1" x14ac:dyDescent="0.3">
      <c r="B57" s="396"/>
      <c r="C57" s="397"/>
      <c r="D57" s="342"/>
      <c r="E57" s="227" t="s">
        <v>2941</v>
      </c>
      <c r="F57" s="151" t="s">
        <v>16</v>
      </c>
      <c r="G57" s="152" t="s">
        <v>270</v>
      </c>
      <c r="H57" s="126">
        <v>18.079999999999998</v>
      </c>
      <c r="I57" s="126">
        <v>17.52</v>
      </c>
      <c r="J57" s="126">
        <v>16.95</v>
      </c>
      <c r="K57" s="126">
        <v>16.39</v>
      </c>
      <c r="L57" s="126">
        <v>15.82</v>
      </c>
      <c r="M57" s="126">
        <v>15.71</v>
      </c>
      <c r="N57" s="126">
        <v>15.54</v>
      </c>
      <c r="O57" s="254">
        <v>15.2</v>
      </c>
    </row>
    <row r="58" spans="2:15" ht="15" customHeight="1" x14ac:dyDescent="0.3">
      <c r="B58" s="396"/>
      <c r="C58" s="397"/>
      <c r="D58" s="342"/>
      <c r="E58" s="227" t="s">
        <v>2942</v>
      </c>
      <c r="F58" s="151" t="s">
        <v>16</v>
      </c>
      <c r="G58" s="152" t="s">
        <v>271</v>
      </c>
      <c r="H58" s="126">
        <v>36.159999999999997</v>
      </c>
      <c r="I58" s="126">
        <v>35.03</v>
      </c>
      <c r="J58" s="126">
        <v>33.9</v>
      </c>
      <c r="K58" s="126">
        <v>32.770000000000003</v>
      </c>
      <c r="L58" s="126">
        <v>31.64</v>
      </c>
      <c r="M58" s="126">
        <v>31.36</v>
      </c>
      <c r="N58" s="126">
        <v>31.08</v>
      </c>
      <c r="O58" s="254">
        <v>30.34</v>
      </c>
    </row>
    <row r="59" spans="2:15" ht="15" customHeight="1" x14ac:dyDescent="0.3">
      <c r="B59" s="396"/>
      <c r="C59" s="397"/>
      <c r="D59" s="342"/>
      <c r="E59" s="228" t="s">
        <v>2943</v>
      </c>
      <c r="F59" s="172" t="s">
        <v>16</v>
      </c>
      <c r="G59" s="173" t="s">
        <v>2924</v>
      </c>
      <c r="H59" s="126">
        <v>5.56</v>
      </c>
      <c r="I59" s="126">
        <v>5.23</v>
      </c>
      <c r="J59" s="126">
        <v>4.95</v>
      </c>
      <c r="K59" s="126">
        <v>4.67</v>
      </c>
      <c r="L59" s="126">
        <v>4.2300000000000004</v>
      </c>
      <c r="M59" s="126">
        <v>4.0599999999999996</v>
      </c>
      <c r="N59" s="126">
        <v>3.84</v>
      </c>
      <c r="O59" s="254">
        <v>3.78</v>
      </c>
    </row>
    <row r="60" spans="2:15" ht="15" customHeight="1" x14ac:dyDescent="0.3">
      <c r="B60" s="396"/>
      <c r="C60" s="398"/>
      <c r="D60" s="379"/>
      <c r="E60" s="189" t="s">
        <v>2849</v>
      </c>
      <c r="F60" s="156" t="s">
        <v>16</v>
      </c>
      <c r="G60" s="157" t="s">
        <v>99</v>
      </c>
      <c r="H60" s="126">
        <v>14.13</v>
      </c>
      <c r="I60" s="126">
        <v>13.16</v>
      </c>
      <c r="J60" s="126">
        <v>12.09</v>
      </c>
      <c r="K60" s="126">
        <v>10.9</v>
      </c>
      <c r="L60" s="126">
        <v>10.06</v>
      </c>
      <c r="M60" s="126">
        <v>9.66</v>
      </c>
      <c r="N60" s="126">
        <v>9.15</v>
      </c>
      <c r="O60" s="254">
        <v>8.98</v>
      </c>
    </row>
    <row r="61" spans="2:15" ht="15" customHeight="1" x14ac:dyDescent="0.3">
      <c r="B61" s="396"/>
      <c r="C61" s="399" t="s">
        <v>2944</v>
      </c>
      <c r="D61" s="381"/>
      <c r="E61" s="187" t="s">
        <v>2850</v>
      </c>
      <c r="F61" s="148" t="s">
        <v>16</v>
      </c>
      <c r="G61" s="149" t="s">
        <v>97</v>
      </c>
      <c r="H61" s="126">
        <v>13.56</v>
      </c>
      <c r="I61" s="126">
        <v>13.16</v>
      </c>
      <c r="J61" s="126">
        <v>12.77</v>
      </c>
      <c r="K61" s="126">
        <v>12.15</v>
      </c>
      <c r="L61" s="126">
        <v>11.53</v>
      </c>
      <c r="M61" s="126">
        <v>11.07</v>
      </c>
      <c r="N61" s="126">
        <v>10.62</v>
      </c>
      <c r="O61" s="254">
        <v>10.4</v>
      </c>
    </row>
    <row r="62" spans="2:15" ht="15" customHeight="1" x14ac:dyDescent="0.3">
      <c r="B62" s="396"/>
      <c r="C62" s="397"/>
      <c r="D62" s="342"/>
      <c r="E62" s="227" t="s">
        <v>2851</v>
      </c>
      <c r="F62" s="151" t="s">
        <v>16</v>
      </c>
      <c r="G62" s="152" t="s">
        <v>249</v>
      </c>
      <c r="H62" s="126">
        <v>7.35</v>
      </c>
      <c r="I62" s="126">
        <v>7.12</v>
      </c>
      <c r="J62" s="126">
        <v>6.89</v>
      </c>
      <c r="K62" s="126">
        <v>6.55</v>
      </c>
      <c r="L62" s="126">
        <v>6.22</v>
      </c>
      <c r="M62" s="126">
        <v>5.99</v>
      </c>
      <c r="N62" s="126">
        <v>5.76</v>
      </c>
      <c r="O62" s="254">
        <v>5.65</v>
      </c>
    </row>
    <row r="63" spans="2:15" ht="15" customHeight="1" x14ac:dyDescent="0.3">
      <c r="B63" s="396"/>
      <c r="C63" s="398"/>
      <c r="D63" s="379"/>
      <c r="E63" s="189" t="s">
        <v>2852</v>
      </c>
      <c r="F63" s="156" t="s">
        <v>16</v>
      </c>
      <c r="G63" s="157" t="s">
        <v>293</v>
      </c>
      <c r="H63" s="126">
        <v>6.78</v>
      </c>
      <c r="I63" s="126">
        <v>6.55</v>
      </c>
      <c r="J63" s="126">
        <v>6.38</v>
      </c>
      <c r="K63" s="126">
        <v>6.05</v>
      </c>
      <c r="L63" s="126">
        <v>5.76</v>
      </c>
      <c r="M63" s="126">
        <v>5.54</v>
      </c>
      <c r="N63" s="126">
        <v>5.31</v>
      </c>
      <c r="O63" s="254">
        <v>5.2</v>
      </c>
    </row>
    <row r="64" spans="2:15" ht="15" customHeight="1" x14ac:dyDescent="0.3">
      <c r="B64" s="396"/>
      <c r="C64" s="400" t="s">
        <v>291</v>
      </c>
      <c r="D64" s="383"/>
      <c r="E64" s="179" t="s">
        <v>2853</v>
      </c>
      <c r="F64" s="177" t="s">
        <v>16</v>
      </c>
      <c r="G64" s="178" t="s">
        <v>290</v>
      </c>
      <c r="H64" s="126">
        <v>7.91</v>
      </c>
      <c r="I64" s="126">
        <v>7.51</v>
      </c>
      <c r="J64" s="126">
        <v>7.01</v>
      </c>
      <c r="K64" s="126">
        <v>6.33</v>
      </c>
      <c r="L64" s="126">
        <v>5.82</v>
      </c>
      <c r="M64" s="126">
        <v>5.59</v>
      </c>
      <c r="N64" s="126">
        <v>5.37</v>
      </c>
      <c r="O64" s="254">
        <v>5.25</v>
      </c>
    </row>
    <row r="65" spans="2:15" ht="15" customHeight="1" x14ac:dyDescent="0.3">
      <c r="B65" s="396"/>
      <c r="C65" s="399" t="s">
        <v>2945</v>
      </c>
      <c r="D65" s="381"/>
      <c r="E65" s="179" t="s">
        <v>2946</v>
      </c>
      <c r="F65" s="177" t="s">
        <v>16</v>
      </c>
      <c r="G65" s="178" t="s">
        <v>93</v>
      </c>
      <c r="H65" s="126">
        <v>10.74</v>
      </c>
      <c r="I65" s="126">
        <v>10</v>
      </c>
      <c r="J65" s="126">
        <v>8.81</v>
      </c>
      <c r="K65" s="126">
        <v>7.68</v>
      </c>
      <c r="L65" s="126">
        <v>6.38</v>
      </c>
      <c r="M65" s="126">
        <v>6.1</v>
      </c>
      <c r="N65" s="126">
        <v>5.82</v>
      </c>
      <c r="O65" s="254">
        <v>5.71</v>
      </c>
    </row>
    <row r="66" spans="2:15" ht="15" customHeight="1" thickBot="1" x14ac:dyDescent="0.35">
      <c r="B66" s="396"/>
      <c r="C66" s="399" t="s">
        <v>2854</v>
      </c>
      <c r="D66" s="381"/>
      <c r="E66" s="247" t="s">
        <v>2855</v>
      </c>
      <c r="F66" s="248" t="s">
        <v>16</v>
      </c>
      <c r="G66" s="249" t="s">
        <v>223</v>
      </c>
      <c r="H66" s="250">
        <v>283</v>
      </c>
      <c r="I66" s="250">
        <v>271</v>
      </c>
      <c r="J66" s="250">
        <v>260</v>
      </c>
      <c r="K66" s="250">
        <v>249</v>
      </c>
      <c r="L66" s="250">
        <v>237</v>
      </c>
      <c r="M66" s="250">
        <v>232</v>
      </c>
      <c r="N66" s="250">
        <v>226</v>
      </c>
      <c r="O66" s="271">
        <v>220</v>
      </c>
    </row>
    <row r="67" spans="2:15" ht="15" customHeight="1" x14ac:dyDescent="0.3">
      <c r="B67" s="319"/>
      <c r="C67" s="384" t="s">
        <v>218</v>
      </c>
      <c r="D67" s="387" t="s">
        <v>32</v>
      </c>
      <c r="E67" s="226" t="s">
        <v>233</v>
      </c>
      <c r="F67" s="167" t="s">
        <v>16</v>
      </c>
      <c r="G67" s="168" t="s">
        <v>34</v>
      </c>
      <c r="H67" s="252">
        <v>141</v>
      </c>
      <c r="I67" s="252">
        <v>129</v>
      </c>
      <c r="J67" s="252">
        <v>112</v>
      </c>
      <c r="K67" s="252">
        <v>99.5</v>
      </c>
      <c r="L67" s="252">
        <v>89.6</v>
      </c>
      <c r="M67" s="252">
        <v>86</v>
      </c>
      <c r="N67" s="252">
        <v>82.5</v>
      </c>
      <c r="O67" s="253">
        <v>79.3</v>
      </c>
    </row>
    <row r="68" spans="2:15" ht="15" customHeight="1" x14ac:dyDescent="0.3">
      <c r="B68" s="319"/>
      <c r="C68" s="385"/>
      <c r="D68" s="351"/>
      <c r="E68" s="188" t="s">
        <v>234</v>
      </c>
      <c r="F68" s="151" t="s">
        <v>16</v>
      </c>
      <c r="G68" s="152" t="s">
        <v>36</v>
      </c>
      <c r="H68" s="126">
        <v>96.1</v>
      </c>
      <c r="I68" s="126">
        <v>87.4</v>
      </c>
      <c r="J68" s="126">
        <v>76</v>
      </c>
      <c r="K68" s="126">
        <v>67.7</v>
      </c>
      <c r="L68" s="126">
        <v>60.9</v>
      </c>
      <c r="M68" s="126">
        <v>58.5</v>
      </c>
      <c r="N68" s="126">
        <v>56.2</v>
      </c>
      <c r="O68" s="254">
        <v>53.9</v>
      </c>
    </row>
    <row r="69" spans="2:15" ht="15" customHeight="1" x14ac:dyDescent="0.3">
      <c r="B69" s="319"/>
      <c r="C69" s="385"/>
      <c r="D69" s="351"/>
      <c r="E69" s="227" t="s">
        <v>235</v>
      </c>
      <c r="F69" s="151" t="s">
        <v>16</v>
      </c>
      <c r="G69" s="152" t="s">
        <v>38</v>
      </c>
      <c r="H69" s="126">
        <v>49.7</v>
      </c>
      <c r="I69" s="126">
        <v>45.3</v>
      </c>
      <c r="J69" s="126">
        <v>39.4</v>
      </c>
      <c r="K69" s="126">
        <v>35</v>
      </c>
      <c r="L69" s="126">
        <v>31.5</v>
      </c>
      <c r="M69" s="126">
        <v>30.3</v>
      </c>
      <c r="N69" s="126">
        <v>29.1</v>
      </c>
      <c r="O69" s="254">
        <v>27.9</v>
      </c>
    </row>
    <row r="70" spans="2:15" ht="15" customHeight="1" x14ac:dyDescent="0.3">
      <c r="B70" s="319"/>
      <c r="C70" s="385"/>
      <c r="D70" s="351"/>
      <c r="E70" s="227" t="s">
        <v>236</v>
      </c>
      <c r="F70" s="151" t="s">
        <v>16</v>
      </c>
      <c r="G70" s="152" t="s">
        <v>42</v>
      </c>
      <c r="H70" s="126">
        <v>23.17</v>
      </c>
      <c r="I70" s="126">
        <v>21.07</v>
      </c>
      <c r="J70" s="126">
        <v>18.36</v>
      </c>
      <c r="K70" s="126">
        <v>16.329999999999998</v>
      </c>
      <c r="L70" s="126">
        <v>14.69</v>
      </c>
      <c r="M70" s="126">
        <v>14.13</v>
      </c>
      <c r="N70" s="126">
        <v>13.56</v>
      </c>
      <c r="O70" s="254">
        <v>13</v>
      </c>
    </row>
    <row r="71" spans="2:15" ht="15" customHeight="1" x14ac:dyDescent="0.3">
      <c r="B71" s="319"/>
      <c r="C71" s="385"/>
      <c r="D71" s="351"/>
      <c r="E71" s="227" t="s">
        <v>237</v>
      </c>
      <c r="F71" s="151" t="s">
        <v>16</v>
      </c>
      <c r="G71" s="152" t="s">
        <v>44</v>
      </c>
      <c r="H71" s="126">
        <v>25.43</v>
      </c>
      <c r="I71" s="126">
        <v>23.17</v>
      </c>
      <c r="J71" s="126">
        <v>20.170000000000002</v>
      </c>
      <c r="K71" s="126">
        <v>17.97</v>
      </c>
      <c r="L71" s="126">
        <v>16.16</v>
      </c>
      <c r="M71" s="126">
        <v>15.54</v>
      </c>
      <c r="N71" s="126">
        <v>14.92</v>
      </c>
      <c r="O71" s="254">
        <v>14.29</v>
      </c>
    </row>
    <row r="72" spans="2:15" ht="15" customHeight="1" x14ac:dyDescent="0.3">
      <c r="B72" s="319"/>
      <c r="C72" s="385"/>
      <c r="D72" s="351"/>
      <c r="E72" s="227" t="s">
        <v>2947</v>
      </c>
      <c r="F72" s="151" t="s">
        <v>8</v>
      </c>
      <c r="G72" s="152" t="s">
        <v>46</v>
      </c>
      <c r="H72" s="126">
        <v>13.56</v>
      </c>
      <c r="I72" s="126">
        <v>12.88</v>
      </c>
      <c r="J72" s="126">
        <v>11.98</v>
      </c>
      <c r="K72" s="126">
        <v>10.79</v>
      </c>
      <c r="L72" s="126">
        <v>9.94</v>
      </c>
      <c r="M72" s="126">
        <v>9.5500000000000007</v>
      </c>
      <c r="N72" s="126">
        <v>9.15</v>
      </c>
      <c r="O72" s="254">
        <v>8.98</v>
      </c>
    </row>
    <row r="73" spans="2:15" ht="15" customHeight="1" x14ac:dyDescent="0.3">
      <c r="B73" s="319"/>
      <c r="C73" s="385"/>
      <c r="D73" s="351"/>
      <c r="E73" s="227" t="s">
        <v>2948</v>
      </c>
      <c r="F73" s="151" t="s">
        <v>11</v>
      </c>
      <c r="G73" s="152" t="s">
        <v>48</v>
      </c>
      <c r="H73" s="126">
        <v>18.190000000000001</v>
      </c>
      <c r="I73" s="126">
        <v>17.29</v>
      </c>
      <c r="J73" s="126">
        <v>16.100000000000001</v>
      </c>
      <c r="K73" s="126">
        <v>14.52</v>
      </c>
      <c r="L73" s="126">
        <v>13.33</v>
      </c>
      <c r="M73" s="126">
        <v>12.83</v>
      </c>
      <c r="N73" s="126">
        <v>12.32</v>
      </c>
      <c r="O73" s="254">
        <v>12.09</v>
      </c>
    </row>
    <row r="74" spans="2:15" ht="15" customHeight="1" x14ac:dyDescent="0.3">
      <c r="B74" s="319"/>
      <c r="C74" s="385"/>
      <c r="D74" s="351"/>
      <c r="E74" s="229" t="s">
        <v>258</v>
      </c>
      <c r="F74" s="151" t="s">
        <v>16</v>
      </c>
      <c r="G74" s="152" t="s">
        <v>52</v>
      </c>
      <c r="H74" s="126">
        <v>8.19</v>
      </c>
      <c r="I74" s="126">
        <v>7.63</v>
      </c>
      <c r="J74" s="126">
        <v>7.01</v>
      </c>
      <c r="K74" s="126">
        <v>5.93</v>
      </c>
      <c r="L74" s="126">
        <v>4.8600000000000003</v>
      </c>
      <c r="M74" s="126">
        <v>4.46</v>
      </c>
      <c r="N74" s="126">
        <v>4.24</v>
      </c>
      <c r="O74" s="254">
        <v>4.16</v>
      </c>
    </row>
    <row r="75" spans="2:15" ht="15" customHeight="1" x14ac:dyDescent="0.3">
      <c r="B75" s="319"/>
      <c r="C75" s="385"/>
      <c r="D75" s="351"/>
      <c r="E75" s="229" t="s">
        <v>2949</v>
      </c>
      <c r="F75" s="151" t="s">
        <v>16</v>
      </c>
      <c r="G75" s="152" t="s">
        <v>2950</v>
      </c>
      <c r="H75" s="126">
        <v>3.4</v>
      </c>
      <c r="I75" s="126">
        <v>3.22</v>
      </c>
      <c r="J75" s="126">
        <v>3</v>
      </c>
      <c r="K75" s="126">
        <v>2.7</v>
      </c>
      <c r="L75" s="126">
        <v>2.5</v>
      </c>
      <c r="M75" s="126">
        <v>2.4</v>
      </c>
      <c r="N75" s="126">
        <v>2.2999999999999998</v>
      </c>
      <c r="O75" s="254">
        <v>2.25</v>
      </c>
    </row>
    <row r="76" spans="2:15" ht="15" customHeight="1" x14ac:dyDescent="0.3">
      <c r="B76" s="319"/>
      <c r="C76" s="385"/>
      <c r="D76" s="351"/>
      <c r="E76" s="229" t="s">
        <v>2951</v>
      </c>
      <c r="F76" s="151" t="s">
        <v>16</v>
      </c>
      <c r="G76" s="152" t="s">
        <v>2952</v>
      </c>
      <c r="H76" s="126">
        <v>2.0499999999999998</v>
      </c>
      <c r="I76" s="126">
        <v>1.9</v>
      </c>
      <c r="J76" s="126">
        <v>1.75</v>
      </c>
      <c r="K76" s="126">
        <v>1.48</v>
      </c>
      <c r="L76" s="126">
        <v>1.22</v>
      </c>
      <c r="M76" s="126">
        <v>1.1100000000000001</v>
      </c>
      <c r="N76" s="126">
        <v>1.06</v>
      </c>
      <c r="O76" s="254">
        <v>1.04</v>
      </c>
    </row>
    <row r="77" spans="2:15" ht="15" customHeight="1" x14ac:dyDescent="0.3">
      <c r="B77" s="319"/>
      <c r="C77" s="385"/>
      <c r="D77" s="351"/>
      <c r="E77" s="230" t="s">
        <v>2953</v>
      </c>
      <c r="F77" s="151" t="s">
        <v>8</v>
      </c>
      <c r="G77" s="152" t="s">
        <v>56</v>
      </c>
      <c r="H77" s="126">
        <v>13.56</v>
      </c>
      <c r="I77" s="126">
        <v>12.88</v>
      </c>
      <c r="J77" s="126">
        <v>11.98</v>
      </c>
      <c r="K77" s="126">
        <v>10.79</v>
      </c>
      <c r="L77" s="126">
        <v>9.94</v>
      </c>
      <c r="M77" s="126">
        <v>9.5500000000000007</v>
      </c>
      <c r="N77" s="126">
        <v>9.15</v>
      </c>
      <c r="O77" s="254">
        <v>8.98</v>
      </c>
    </row>
    <row r="78" spans="2:15" ht="15" customHeight="1" x14ac:dyDescent="0.3">
      <c r="B78" s="319"/>
      <c r="C78" s="385"/>
      <c r="D78" s="351"/>
      <c r="E78" s="230" t="s">
        <v>2954</v>
      </c>
      <c r="F78" s="151" t="s">
        <v>11</v>
      </c>
      <c r="G78" s="152" t="s">
        <v>58</v>
      </c>
      <c r="H78" s="126">
        <v>18.190000000000001</v>
      </c>
      <c r="I78" s="126">
        <v>17.29</v>
      </c>
      <c r="J78" s="126">
        <v>16.100000000000001</v>
      </c>
      <c r="K78" s="126">
        <v>14.52</v>
      </c>
      <c r="L78" s="126">
        <v>13.33</v>
      </c>
      <c r="M78" s="126">
        <v>12.83</v>
      </c>
      <c r="N78" s="126">
        <v>12.32</v>
      </c>
      <c r="O78" s="254">
        <v>12.09</v>
      </c>
    </row>
    <row r="79" spans="2:15" ht="15" customHeight="1" x14ac:dyDescent="0.3">
      <c r="B79" s="319"/>
      <c r="C79" s="385"/>
      <c r="D79" s="351"/>
      <c r="E79" s="227" t="s">
        <v>264</v>
      </c>
      <c r="F79" s="151" t="s">
        <v>16</v>
      </c>
      <c r="G79" s="152" t="s">
        <v>251</v>
      </c>
      <c r="H79" s="126">
        <v>8.19</v>
      </c>
      <c r="I79" s="126">
        <v>7.63</v>
      </c>
      <c r="J79" s="126">
        <v>7.01</v>
      </c>
      <c r="K79" s="126">
        <v>5.93</v>
      </c>
      <c r="L79" s="126">
        <v>4.8600000000000003</v>
      </c>
      <c r="M79" s="126">
        <v>4.46</v>
      </c>
      <c r="N79" s="126">
        <v>4.24</v>
      </c>
      <c r="O79" s="254">
        <v>4.16</v>
      </c>
    </row>
    <row r="80" spans="2:15" ht="15" customHeight="1" x14ac:dyDescent="0.3">
      <c r="B80" s="319"/>
      <c r="C80" s="385"/>
      <c r="D80" s="351"/>
      <c r="E80" s="227" t="s">
        <v>238</v>
      </c>
      <c r="F80" s="151" t="s">
        <v>16</v>
      </c>
      <c r="G80" s="152" t="s">
        <v>62</v>
      </c>
      <c r="H80" s="126">
        <v>5.65</v>
      </c>
      <c r="I80" s="126">
        <v>5.2</v>
      </c>
      <c r="J80" s="126">
        <v>4.6900000000000004</v>
      </c>
      <c r="K80" s="126">
        <v>3.84</v>
      </c>
      <c r="L80" s="126">
        <v>3.16</v>
      </c>
      <c r="M80" s="126">
        <v>3.05</v>
      </c>
      <c r="N80" s="126">
        <v>2.94</v>
      </c>
      <c r="O80" s="254">
        <v>2.83</v>
      </c>
    </row>
    <row r="81" spans="2:15" ht="15" customHeight="1" x14ac:dyDescent="0.3">
      <c r="B81" s="319"/>
      <c r="C81" s="385"/>
      <c r="D81" s="351"/>
      <c r="E81" s="227" t="s">
        <v>239</v>
      </c>
      <c r="F81" s="151" t="s">
        <v>8</v>
      </c>
      <c r="G81" s="152" t="s">
        <v>66</v>
      </c>
      <c r="H81" s="126">
        <v>0.25</v>
      </c>
      <c r="I81" s="126">
        <v>0.22</v>
      </c>
      <c r="J81" s="126">
        <v>0.19</v>
      </c>
      <c r="K81" s="126">
        <v>0.16</v>
      </c>
      <c r="L81" s="126">
        <v>0.13</v>
      </c>
      <c r="M81" s="126">
        <v>0.12</v>
      </c>
      <c r="N81" s="126">
        <v>0.12</v>
      </c>
      <c r="O81" s="254">
        <v>0.11</v>
      </c>
    </row>
    <row r="82" spans="2:15" ht="15" customHeight="1" x14ac:dyDescent="0.3">
      <c r="B82" s="319"/>
      <c r="C82" s="385"/>
      <c r="D82" s="351"/>
      <c r="E82" s="227" t="s">
        <v>240</v>
      </c>
      <c r="F82" s="151" t="s">
        <v>11</v>
      </c>
      <c r="G82" s="152" t="s">
        <v>68</v>
      </c>
      <c r="H82" s="126">
        <v>0.31</v>
      </c>
      <c r="I82" s="126">
        <v>0.27</v>
      </c>
      <c r="J82" s="126">
        <v>0.24</v>
      </c>
      <c r="K82" s="126">
        <v>0.2</v>
      </c>
      <c r="L82" s="126">
        <v>0.17</v>
      </c>
      <c r="M82" s="126">
        <v>0.15</v>
      </c>
      <c r="N82" s="126">
        <v>0.15</v>
      </c>
      <c r="O82" s="254">
        <v>0.15</v>
      </c>
    </row>
    <row r="83" spans="2:15" ht="15" customHeight="1" x14ac:dyDescent="0.3">
      <c r="B83" s="319"/>
      <c r="C83" s="385"/>
      <c r="D83" s="351"/>
      <c r="E83" s="227" t="s">
        <v>241</v>
      </c>
      <c r="F83" s="151" t="s">
        <v>16</v>
      </c>
      <c r="G83" s="152" t="s">
        <v>72</v>
      </c>
      <c r="H83" s="126">
        <v>0.28000000000000003</v>
      </c>
      <c r="I83" s="126">
        <v>0.27</v>
      </c>
      <c r="J83" s="126">
        <v>0.25</v>
      </c>
      <c r="K83" s="126">
        <v>0.22</v>
      </c>
      <c r="L83" s="126">
        <v>0.21</v>
      </c>
      <c r="M83" s="126">
        <v>0.2</v>
      </c>
      <c r="N83" s="126">
        <v>0.19</v>
      </c>
      <c r="O83" s="254">
        <v>0.19</v>
      </c>
    </row>
    <row r="84" spans="2:15" ht="15" customHeight="1" x14ac:dyDescent="0.3">
      <c r="B84" s="319"/>
      <c r="C84" s="385"/>
      <c r="D84" s="388"/>
      <c r="E84" s="231" t="s">
        <v>242</v>
      </c>
      <c r="F84" s="156" t="s">
        <v>16</v>
      </c>
      <c r="G84" s="157" t="s">
        <v>74</v>
      </c>
      <c r="H84" s="126">
        <v>0.28000000000000003</v>
      </c>
      <c r="I84" s="126">
        <v>0.27</v>
      </c>
      <c r="J84" s="126">
        <v>0.25</v>
      </c>
      <c r="K84" s="126">
        <v>0.22</v>
      </c>
      <c r="L84" s="126">
        <v>0.21</v>
      </c>
      <c r="M84" s="126">
        <v>0.2</v>
      </c>
      <c r="N84" s="126">
        <v>0.19</v>
      </c>
      <c r="O84" s="254">
        <v>0.19</v>
      </c>
    </row>
    <row r="85" spans="2:15" ht="15" customHeight="1" x14ac:dyDescent="0.3">
      <c r="B85" s="319"/>
      <c r="C85" s="385"/>
      <c r="D85" s="349" t="s">
        <v>6</v>
      </c>
      <c r="E85" s="161" t="s">
        <v>227</v>
      </c>
      <c r="F85" s="153" t="s">
        <v>8</v>
      </c>
      <c r="G85" s="154" t="s">
        <v>9</v>
      </c>
      <c r="H85" s="126">
        <v>0.74</v>
      </c>
      <c r="I85" s="126">
        <v>0.65</v>
      </c>
      <c r="J85" s="126">
        <v>0.57999999999999996</v>
      </c>
      <c r="K85" s="126">
        <v>0.51</v>
      </c>
      <c r="L85" s="126">
        <v>0.47</v>
      </c>
      <c r="M85" s="126">
        <v>0.45</v>
      </c>
      <c r="N85" s="126">
        <v>0.43</v>
      </c>
      <c r="O85" s="254">
        <v>0.42</v>
      </c>
    </row>
    <row r="86" spans="2:15" ht="15" customHeight="1" x14ac:dyDescent="0.3">
      <c r="B86" s="319"/>
      <c r="C86" s="385"/>
      <c r="D86" s="349"/>
      <c r="E86" s="161" t="s">
        <v>228</v>
      </c>
      <c r="F86" s="151" t="s">
        <v>11</v>
      </c>
      <c r="G86" s="152" t="s">
        <v>12</v>
      </c>
      <c r="H86" s="126">
        <v>0.79</v>
      </c>
      <c r="I86" s="126">
        <v>0.7</v>
      </c>
      <c r="J86" s="126">
        <v>0.62</v>
      </c>
      <c r="K86" s="126">
        <v>0.55000000000000004</v>
      </c>
      <c r="L86" s="126">
        <v>0.49</v>
      </c>
      <c r="M86" s="126">
        <v>0.47</v>
      </c>
      <c r="N86" s="126">
        <v>0.45</v>
      </c>
      <c r="O86" s="254">
        <v>0.44</v>
      </c>
    </row>
    <row r="87" spans="2:15" ht="15" customHeight="1" x14ac:dyDescent="0.3">
      <c r="B87" s="319"/>
      <c r="C87" s="385"/>
      <c r="D87" s="349"/>
      <c r="E87" s="232" t="s">
        <v>229</v>
      </c>
      <c r="F87" s="151" t="s">
        <v>16</v>
      </c>
      <c r="G87" s="152" t="s">
        <v>17</v>
      </c>
      <c r="H87" s="126">
        <v>0.76</v>
      </c>
      <c r="I87" s="126">
        <v>0.73</v>
      </c>
      <c r="J87" s="126">
        <v>0.67</v>
      </c>
      <c r="K87" s="126">
        <v>0.61</v>
      </c>
      <c r="L87" s="126">
        <v>0.56000000000000005</v>
      </c>
      <c r="M87" s="126">
        <v>0.54</v>
      </c>
      <c r="N87" s="126">
        <v>0.51</v>
      </c>
      <c r="O87" s="254">
        <v>0.5</v>
      </c>
    </row>
    <row r="88" spans="2:15" ht="15" customHeight="1" x14ac:dyDescent="0.3">
      <c r="B88" s="319"/>
      <c r="C88" s="385"/>
      <c r="D88" s="349"/>
      <c r="E88" s="232" t="s">
        <v>230</v>
      </c>
      <c r="F88" s="151" t="s">
        <v>16</v>
      </c>
      <c r="G88" s="152" t="s">
        <v>19</v>
      </c>
      <c r="H88" s="126">
        <v>0.76</v>
      </c>
      <c r="I88" s="126">
        <v>0.73</v>
      </c>
      <c r="J88" s="126">
        <v>0.67</v>
      </c>
      <c r="K88" s="126">
        <v>0.61</v>
      </c>
      <c r="L88" s="126">
        <v>0.56000000000000005</v>
      </c>
      <c r="M88" s="126">
        <v>0.54</v>
      </c>
      <c r="N88" s="126">
        <v>0.51</v>
      </c>
      <c r="O88" s="254">
        <v>0.5</v>
      </c>
    </row>
    <row r="89" spans="2:15" ht="15" customHeight="1" x14ac:dyDescent="0.3">
      <c r="B89" s="319"/>
      <c r="C89" s="385"/>
      <c r="D89" s="349"/>
      <c r="E89" s="233" t="s">
        <v>231</v>
      </c>
      <c r="F89" s="151" t="s">
        <v>16</v>
      </c>
      <c r="G89" s="152" t="s">
        <v>21</v>
      </c>
      <c r="H89" s="126">
        <v>0.44</v>
      </c>
      <c r="I89" s="126">
        <v>0.39</v>
      </c>
      <c r="J89" s="126">
        <v>0.34</v>
      </c>
      <c r="K89" s="126">
        <v>0.3</v>
      </c>
      <c r="L89" s="126">
        <v>0.27</v>
      </c>
      <c r="M89" s="126">
        <v>0.26</v>
      </c>
      <c r="N89" s="126">
        <v>0.25</v>
      </c>
      <c r="O89" s="254">
        <v>0.24</v>
      </c>
    </row>
    <row r="90" spans="2:15" ht="15" customHeight="1" x14ac:dyDescent="0.3">
      <c r="B90" s="319"/>
      <c r="C90" s="385"/>
      <c r="D90" s="350"/>
      <c r="E90" s="162" t="s">
        <v>232</v>
      </c>
      <c r="F90" s="156" t="s">
        <v>16</v>
      </c>
      <c r="G90" s="157" t="s">
        <v>23</v>
      </c>
      <c r="H90" s="126">
        <v>0.37</v>
      </c>
      <c r="I90" s="126">
        <v>0.33</v>
      </c>
      <c r="J90" s="126">
        <v>0.28999999999999998</v>
      </c>
      <c r="K90" s="126">
        <v>0.25</v>
      </c>
      <c r="L90" s="126">
        <v>0.23</v>
      </c>
      <c r="M90" s="126">
        <v>0.22</v>
      </c>
      <c r="N90" s="126">
        <v>0.21</v>
      </c>
      <c r="O90" s="254">
        <v>0.2</v>
      </c>
    </row>
    <row r="91" spans="2:15" ht="15" customHeight="1" x14ac:dyDescent="0.3">
      <c r="B91" s="319"/>
      <c r="C91" s="385"/>
      <c r="D91" s="182" t="s">
        <v>2955</v>
      </c>
      <c r="E91" s="186" t="s">
        <v>321</v>
      </c>
      <c r="F91" s="159" t="s">
        <v>16</v>
      </c>
      <c r="G91" s="160" t="s">
        <v>322</v>
      </c>
      <c r="H91" s="126">
        <v>0.7</v>
      </c>
      <c r="I91" s="126">
        <v>0.67</v>
      </c>
      <c r="J91" s="126">
        <v>0.62</v>
      </c>
      <c r="K91" s="126">
        <v>0.56000000000000005</v>
      </c>
      <c r="L91" s="126">
        <v>0.51</v>
      </c>
      <c r="M91" s="126">
        <v>0.49</v>
      </c>
      <c r="N91" s="126">
        <v>0.47</v>
      </c>
      <c r="O91" s="254">
        <v>0.46</v>
      </c>
    </row>
    <row r="92" spans="2:15" ht="15" customHeight="1" x14ac:dyDescent="0.3">
      <c r="B92" s="319"/>
      <c r="C92" s="385"/>
      <c r="D92" s="334" t="s">
        <v>252</v>
      </c>
      <c r="E92" s="187" t="s">
        <v>253</v>
      </c>
      <c r="F92" s="148" t="s">
        <v>8</v>
      </c>
      <c r="G92" s="149" t="s">
        <v>254</v>
      </c>
      <c r="H92" s="126">
        <v>0.18</v>
      </c>
      <c r="I92" s="126">
        <v>0.16</v>
      </c>
      <c r="J92" s="126">
        <v>0.14000000000000001</v>
      </c>
      <c r="K92" s="126">
        <v>0.12</v>
      </c>
      <c r="L92" s="126">
        <v>0.1</v>
      </c>
      <c r="M92" s="126">
        <v>0.09</v>
      </c>
      <c r="N92" s="126">
        <v>0.09</v>
      </c>
      <c r="O92" s="254">
        <v>0.09</v>
      </c>
    </row>
    <row r="93" spans="2:15" ht="15" customHeight="1" x14ac:dyDescent="0.3">
      <c r="B93" s="319"/>
      <c r="C93" s="385"/>
      <c r="D93" s="335"/>
      <c r="E93" s="188" t="s">
        <v>2956</v>
      </c>
      <c r="F93" s="153" t="s">
        <v>8</v>
      </c>
      <c r="G93" s="152" t="s">
        <v>255</v>
      </c>
      <c r="H93" s="126">
        <v>9.77</v>
      </c>
      <c r="I93" s="126">
        <v>9.27</v>
      </c>
      <c r="J93" s="126">
        <v>8.64</v>
      </c>
      <c r="K93" s="126">
        <v>7.8</v>
      </c>
      <c r="L93" s="126">
        <v>7.18</v>
      </c>
      <c r="M93" s="126">
        <v>6.89</v>
      </c>
      <c r="N93" s="126">
        <v>6.61</v>
      </c>
      <c r="O93" s="254">
        <v>6.5</v>
      </c>
    </row>
    <row r="94" spans="2:15" ht="15" customHeight="1" x14ac:dyDescent="0.3">
      <c r="B94" s="319"/>
      <c r="C94" s="385"/>
      <c r="D94" s="336"/>
      <c r="E94" s="189" t="s">
        <v>2957</v>
      </c>
      <c r="F94" s="159" t="s">
        <v>8</v>
      </c>
      <c r="G94" s="157" t="s">
        <v>256</v>
      </c>
      <c r="H94" s="126">
        <v>9.77</v>
      </c>
      <c r="I94" s="126">
        <v>9.27</v>
      </c>
      <c r="J94" s="126">
        <v>8.64</v>
      </c>
      <c r="K94" s="126">
        <v>7.8</v>
      </c>
      <c r="L94" s="126">
        <v>7.18</v>
      </c>
      <c r="M94" s="126">
        <v>6.89</v>
      </c>
      <c r="N94" s="126">
        <v>6.61</v>
      </c>
      <c r="O94" s="254">
        <v>6.5</v>
      </c>
    </row>
    <row r="95" spans="2:15" ht="15" customHeight="1" x14ac:dyDescent="0.3">
      <c r="B95" s="319"/>
      <c r="C95" s="385"/>
      <c r="D95" s="337" t="s">
        <v>2865</v>
      </c>
      <c r="E95" s="188" t="s">
        <v>2866</v>
      </c>
      <c r="F95" s="153" t="s">
        <v>16</v>
      </c>
      <c r="G95" s="154" t="s">
        <v>2867</v>
      </c>
      <c r="H95" s="126">
        <v>67.8</v>
      </c>
      <c r="I95" s="126">
        <v>60.34</v>
      </c>
      <c r="J95" s="126">
        <v>51.87</v>
      </c>
      <c r="K95" s="126">
        <v>44.58</v>
      </c>
      <c r="L95" s="126">
        <v>40.119999999999997</v>
      </c>
      <c r="M95" s="126">
        <v>38.53</v>
      </c>
      <c r="N95" s="126">
        <v>37.01</v>
      </c>
      <c r="O95" s="254">
        <v>35.880000000000003</v>
      </c>
    </row>
    <row r="96" spans="2:15" ht="15" customHeight="1" x14ac:dyDescent="0.3">
      <c r="B96" s="319"/>
      <c r="C96" s="385"/>
      <c r="D96" s="337"/>
      <c r="E96" s="227" t="s">
        <v>2868</v>
      </c>
      <c r="F96" s="151" t="s">
        <v>16</v>
      </c>
      <c r="G96" s="152" t="s">
        <v>2869</v>
      </c>
      <c r="H96" s="126">
        <v>27.12</v>
      </c>
      <c r="I96" s="126">
        <v>24.13</v>
      </c>
      <c r="J96" s="126">
        <v>20.74</v>
      </c>
      <c r="K96" s="126">
        <v>17.850000000000001</v>
      </c>
      <c r="L96" s="126">
        <v>16.05</v>
      </c>
      <c r="M96" s="126">
        <v>15.42</v>
      </c>
      <c r="N96" s="126">
        <v>14.8</v>
      </c>
      <c r="O96" s="254">
        <v>14.35</v>
      </c>
    </row>
    <row r="97" spans="2:15" ht="15.45" customHeight="1" x14ac:dyDescent="0.3">
      <c r="B97" s="319"/>
      <c r="C97" s="385"/>
      <c r="D97" s="337"/>
      <c r="E97" s="227" t="s">
        <v>2870</v>
      </c>
      <c r="F97" s="151" t="s">
        <v>16</v>
      </c>
      <c r="G97" s="152" t="s">
        <v>2871</v>
      </c>
      <c r="H97" s="126">
        <v>6.78</v>
      </c>
      <c r="I97" s="126">
        <v>6.05</v>
      </c>
      <c r="J97" s="126">
        <v>5.2</v>
      </c>
      <c r="K97" s="126">
        <v>4.24</v>
      </c>
      <c r="L97" s="126">
        <v>3.5</v>
      </c>
      <c r="M97" s="126">
        <v>3.16</v>
      </c>
      <c r="N97" s="126">
        <v>3.05</v>
      </c>
      <c r="O97" s="254">
        <v>2.94</v>
      </c>
    </row>
    <row r="98" spans="2:15" ht="15.45" customHeight="1" thickBot="1" x14ac:dyDescent="0.35">
      <c r="B98" s="319"/>
      <c r="C98" s="386"/>
      <c r="D98" s="338"/>
      <c r="E98" s="255" t="s">
        <v>2872</v>
      </c>
      <c r="F98" s="256" t="s">
        <v>16</v>
      </c>
      <c r="G98" s="206" t="s">
        <v>2873</v>
      </c>
      <c r="H98" s="257">
        <v>6.78</v>
      </c>
      <c r="I98" s="257">
        <v>6.05</v>
      </c>
      <c r="J98" s="257">
        <v>5.2</v>
      </c>
      <c r="K98" s="257">
        <v>4.24</v>
      </c>
      <c r="L98" s="257">
        <v>3.5</v>
      </c>
      <c r="M98" s="257">
        <v>3.16</v>
      </c>
      <c r="N98" s="257">
        <v>3.05</v>
      </c>
      <c r="O98" s="258">
        <v>2.94</v>
      </c>
    </row>
    <row r="99" spans="2:15" ht="15.75" customHeight="1" x14ac:dyDescent="0.3">
      <c r="B99" s="319"/>
      <c r="C99" s="339" t="s">
        <v>219</v>
      </c>
      <c r="D99" s="340"/>
      <c r="E99" s="259" t="s">
        <v>2856</v>
      </c>
      <c r="F99" s="168" t="s">
        <v>8</v>
      </c>
      <c r="G99" s="168" t="s">
        <v>101</v>
      </c>
      <c r="H99" s="252">
        <v>0.4</v>
      </c>
      <c r="I99" s="252">
        <v>0.35</v>
      </c>
      <c r="J99" s="252">
        <v>0.31</v>
      </c>
      <c r="K99" s="252">
        <v>0.27</v>
      </c>
      <c r="L99" s="252">
        <v>0.24</v>
      </c>
      <c r="M99" s="252">
        <v>0.23</v>
      </c>
      <c r="N99" s="252">
        <v>0.22</v>
      </c>
      <c r="O99" s="253">
        <v>0.21</v>
      </c>
    </row>
    <row r="100" spans="2:15" ht="15.75" customHeight="1" x14ac:dyDescent="0.3">
      <c r="B100" s="319"/>
      <c r="C100" s="341"/>
      <c r="D100" s="342"/>
      <c r="E100" s="234" t="s">
        <v>2857</v>
      </c>
      <c r="F100" s="152" t="s">
        <v>11</v>
      </c>
      <c r="G100" s="152" t="s">
        <v>103</v>
      </c>
      <c r="H100" s="126">
        <v>0.49</v>
      </c>
      <c r="I100" s="126">
        <v>0.44</v>
      </c>
      <c r="J100" s="126">
        <v>0.38</v>
      </c>
      <c r="K100" s="126">
        <v>0.34</v>
      </c>
      <c r="L100" s="126">
        <v>0.3</v>
      </c>
      <c r="M100" s="126">
        <v>0.28000000000000003</v>
      </c>
      <c r="N100" s="126">
        <v>0.27</v>
      </c>
      <c r="O100" s="254">
        <v>0.26</v>
      </c>
    </row>
    <row r="101" spans="2:15" ht="15.75" customHeight="1" x14ac:dyDescent="0.3">
      <c r="B101" s="319"/>
      <c r="C101" s="341"/>
      <c r="D101" s="342"/>
      <c r="E101" s="235" t="s">
        <v>2858</v>
      </c>
      <c r="F101" s="152" t="s">
        <v>16</v>
      </c>
      <c r="G101" s="152" t="s">
        <v>107</v>
      </c>
      <c r="H101" s="126">
        <v>0.23</v>
      </c>
      <c r="I101" s="126">
        <v>0.2</v>
      </c>
      <c r="J101" s="126">
        <v>0.18</v>
      </c>
      <c r="K101" s="126">
        <v>0.16</v>
      </c>
      <c r="L101" s="126">
        <v>0.14000000000000001</v>
      </c>
      <c r="M101" s="126">
        <v>0.13</v>
      </c>
      <c r="N101" s="126">
        <v>0.12</v>
      </c>
      <c r="O101" s="254">
        <v>0.12</v>
      </c>
    </row>
    <row r="102" spans="2:15" ht="14.55" customHeight="1" x14ac:dyDescent="0.3">
      <c r="B102" s="319"/>
      <c r="C102" s="341"/>
      <c r="D102" s="342"/>
      <c r="E102" s="236" t="s">
        <v>2859</v>
      </c>
      <c r="F102" s="152" t="s">
        <v>16</v>
      </c>
      <c r="G102" s="152" t="s">
        <v>109</v>
      </c>
      <c r="H102" s="126">
        <v>0.34</v>
      </c>
      <c r="I102" s="126">
        <v>0.32</v>
      </c>
      <c r="J102" s="126">
        <v>0.28999999999999998</v>
      </c>
      <c r="K102" s="126">
        <v>0.26</v>
      </c>
      <c r="L102" s="126">
        <v>0.24</v>
      </c>
      <c r="M102" s="126">
        <v>0.23</v>
      </c>
      <c r="N102" s="126">
        <v>0.22</v>
      </c>
      <c r="O102" s="254">
        <v>0.21</v>
      </c>
    </row>
    <row r="103" spans="2:15" ht="15" customHeight="1" x14ac:dyDescent="0.3">
      <c r="B103" s="319"/>
      <c r="C103" s="341"/>
      <c r="D103" s="342"/>
      <c r="E103" s="236" t="s">
        <v>2860</v>
      </c>
      <c r="F103" s="152" t="s">
        <v>16</v>
      </c>
      <c r="G103" s="152" t="s">
        <v>111</v>
      </c>
      <c r="H103" s="126">
        <v>16.95</v>
      </c>
      <c r="I103" s="126">
        <v>15.76</v>
      </c>
      <c r="J103" s="126">
        <v>14.52</v>
      </c>
      <c r="K103" s="126">
        <v>13.05</v>
      </c>
      <c r="L103" s="126">
        <v>12.03</v>
      </c>
      <c r="M103" s="126">
        <v>11.53</v>
      </c>
      <c r="N103" s="126">
        <v>10.96</v>
      </c>
      <c r="O103" s="254">
        <v>10.74</v>
      </c>
    </row>
    <row r="104" spans="2:15" ht="19.05" customHeight="1" thickBot="1" x14ac:dyDescent="0.35">
      <c r="B104" s="319"/>
      <c r="C104" s="343"/>
      <c r="D104" s="344"/>
      <c r="E104" s="260" t="s">
        <v>2861</v>
      </c>
      <c r="F104" s="206" t="s">
        <v>16</v>
      </c>
      <c r="G104" s="206" t="s">
        <v>2777</v>
      </c>
      <c r="H104" s="257">
        <v>79.099999999999994</v>
      </c>
      <c r="I104" s="257">
        <v>73.56</v>
      </c>
      <c r="J104" s="257">
        <v>67.69</v>
      </c>
      <c r="K104" s="257">
        <v>61.59</v>
      </c>
      <c r="L104" s="257">
        <v>57.29</v>
      </c>
      <c r="M104" s="257">
        <v>54.97</v>
      </c>
      <c r="N104" s="257">
        <v>52.21</v>
      </c>
      <c r="O104" s="258">
        <v>51.19</v>
      </c>
    </row>
    <row r="105" spans="2:15" ht="19.05" customHeight="1" x14ac:dyDescent="0.3">
      <c r="B105" s="319"/>
      <c r="C105" s="345" t="s">
        <v>294</v>
      </c>
      <c r="D105" s="348" t="s">
        <v>32</v>
      </c>
      <c r="E105" s="261" t="s">
        <v>2958</v>
      </c>
      <c r="F105" s="262" t="s">
        <v>8</v>
      </c>
      <c r="G105" s="168" t="s">
        <v>308</v>
      </c>
      <c r="H105" s="252">
        <v>7.06</v>
      </c>
      <c r="I105" s="252">
        <v>6.72</v>
      </c>
      <c r="J105" s="252">
        <v>6.33</v>
      </c>
      <c r="K105" s="252">
        <v>5.82</v>
      </c>
      <c r="L105" s="252">
        <v>5.42</v>
      </c>
      <c r="M105" s="252">
        <v>5.2</v>
      </c>
      <c r="N105" s="252">
        <v>4.97</v>
      </c>
      <c r="O105" s="253">
        <v>4.87</v>
      </c>
    </row>
    <row r="106" spans="2:15" ht="15" customHeight="1" x14ac:dyDescent="0.3">
      <c r="B106" s="319"/>
      <c r="C106" s="346"/>
      <c r="D106" s="349"/>
      <c r="E106" s="237" t="s">
        <v>2959</v>
      </c>
      <c r="F106" s="195" t="s">
        <v>11</v>
      </c>
      <c r="G106" s="152" t="s">
        <v>310</v>
      </c>
      <c r="H106" s="126">
        <v>9.61</v>
      </c>
      <c r="I106" s="126">
        <v>9.15</v>
      </c>
      <c r="J106" s="126">
        <v>8.59</v>
      </c>
      <c r="K106" s="126">
        <v>7.91</v>
      </c>
      <c r="L106" s="126">
        <v>7.35</v>
      </c>
      <c r="M106" s="126">
        <v>7.05</v>
      </c>
      <c r="N106" s="126">
        <v>6.78</v>
      </c>
      <c r="O106" s="254">
        <v>6.64</v>
      </c>
    </row>
    <row r="107" spans="2:15" ht="15" customHeight="1" x14ac:dyDescent="0.3">
      <c r="B107" s="319"/>
      <c r="C107" s="346"/>
      <c r="D107" s="349"/>
      <c r="E107" s="238" t="s">
        <v>2879</v>
      </c>
      <c r="F107" s="195" t="s">
        <v>16</v>
      </c>
      <c r="G107" s="173" t="s">
        <v>314</v>
      </c>
      <c r="H107" s="126">
        <v>4.6900000000000004</v>
      </c>
      <c r="I107" s="126">
        <v>4.46</v>
      </c>
      <c r="J107" s="126">
        <v>4.18</v>
      </c>
      <c r="K107" s="126">
        <v>3.84</v>
      </c>
      <c r="L107" s="126">
        <v>3.56</v>
      </c>
      <c r="M107" s="126">
        <v>3.42</v>
      </c>
      <c r="N107" s="126">
        <v>3.28</v>
      </c>
      <c r="O107" s="254">
        <v>3.21</v>
      </c>
    </row>
    <row r="108" spans="2:15" ht="15" customHeight="1" x14ac:dyDescent="0.3">
      <c r="B108" s="319"/>
      <c r="C108" s="346"/>
      <c r="D108" s="349"/>
      <c r="E108" s="239" t="s">
        <v>2880</v>
      </c>
      <c r="F108" s="195" t="s">
        <v>16</v>
      </c>
      <c r="G108" s="173" t="s">
        <v>316</v>
      </c>
      <c r="H108" s="126">
        <v>0.28000000000000003</v>
      </c>
      <c r="I108" s="126">
        <v>0.27</v>
      </c>
      <c r="J108" s="126">
        <v>0.25</v>
      </c>
      <c r="K108" s="126">
        <v>0.22</v>
      </c>
      <c r="L108" s="126">
        <v>0.21</v>
      </c>
      <c r="M108" s="126">
        <v>0.2</v>
      </c>
      <c r="N108" s="126">
        <v>0.19</v>
      </c>
      <c r="O108" s="254">
        <v>0.19</v>
      </c>
    </row>
    <row r="109" spans="2:15" ht="14.55" customHeight="1" x14ac:dyDescent="0.3">
      <c r="B109" s="319"/>
      <c r="C109" s="346"/>
      <c r="D109" s="350"/>
      <c r="E109" s="240" t="s">
        <v>2881</v>
      </c>
      <c r="F109" s="199" t="s">
        <v>16</v>
      </c>
      <c r="G109" s="200" t="s">
        <v>318</v>
      </c>
      <c r="H109" s="126">
        <v>0.28000000000000003</v>
      </c>
      <c r="I109" s="126">
        <v>0.27</v>
      </c>
      <c r="J109" s="126">
        <v>0.25</v>
      </c>
      <c r="K109" s="126">
        <v>0.22</v>
      </c>
      <c r="L109" s="126">
        <v>0.21</v>
      </c>
      <c r="M109" s="126">
        <v>0.2</v>
      </c>
      <c r="N109" s="126">
        <v>0.19</v>
      </c>
      <c r="O109" s="254">
        <v>0.19</v>
      </c>
    </row>
    <row r="110" spans="2:15" ht="14.55" customHeight="1" x14ac:dyDescent="0.3">
      <c r="B110" s="319"/>
      <c r="C110" s="346"/>
      <c r="D110" s="351" t="s">
        <v>6</v>
      </c>
      <c r="E110" s="241" t="s">
        <v>2874</v>
      </c>
      <c r="F110" s="194" t="s">
        <v>8</v>
      </c>
      <c r="G110" s="154" t="s">
        <v>296</v>
      </c>
      <c r="H110" s="126">
        <v>0.68</v>
      </c>
      <c r="I110" s="126">
        <v>0.6</v>
      </c>
      <c r="J110" s="126">
        <v>0.53</v>
      </c>
      <c r="K110" s="126">
        <v>0.48</v>
      </c>
      <c r="L110" s="126">
        <v>0.45</v>
      </c>
      <c r="M110" s="126">
        <v>0.44</v>
      </c>
      <c r="N110" s="126">
        <v>0.42</v>
      </c>
      <c r="O110" s="254">
        <v>0.41</v>
      </c>
    </row>
    <row r="111" spans="2:15" ht="14.55" customHeight="1" x14ac:dyDescent="0.3">
      <c r="B111" s="319"/>
      <c r="C111" s="346"/>
      <c r="D111" s="351"/>
      <c r="E111" s="241" t="s">
        <v>2875</v>
      </c>
      <c r="F111" s="195" t="s">
        <v>11</v>
      </c>
      <c r="G111" s="152" t="s">
        <v>298</v>
      </c>
      <c r="H111" s="126">
        <v>0.73</v>
      </c>
      <c r="I111" s="126">
        <v>0.65</v>
      </c>
      <c r="J111" s="126">
        <v>0.57999999999999996</v>
      </c>
      <c r="K111" s="126">
        <v>0.52</v>
      </c>
      <c r="L111" s="126">
        <v>0.49</v>
      </c>
      <c r="M111" s="126">
        <v>0.47</v>
      </c>
      <c r="N111" s="126">
        <v>0.45</v>
      </c>
      <c r="O111" s="254">
        <v>0.44</v>
      </c>
    </row>
    <row r="112" spans="2:15" ht="14.55" customHeight="1" x14ac:dyDescent="0.3">
      <c r="B112" s="319"/>
      <c r="C112" s="346"/>
      <c r="D112" s="351"/>
      <c r="E112" s="241" t="s">
        <v>2876</v>
      </c>
      <c r="F112" s="202" t="s">
        <v>16</v>
      </c>
      <c r="G112" s="173" t="s">
        <v>302</v>
      </c>
      <c r="H112" s="126">
        <v>0.41</v>
      </c>
      <c r="I112" s="126">
        <v>0.36</v>
      </c>
      <c r="J112" s="126">
        <v>0.32</v>
      </c>
      <c r="K112" s="126">
        <v>0.28999999999999998</v>
      </c>
      <c r="L112" s="126">
        <v>0.27</v>
      </c>
      <c r="M112" s="126">
        <v>0.26</v>
      </c>
      <c r="N112" s="126">
        <v>0.25</v>
      </c>
      <c r="O112" s="254">
        <v>0.24</v>
      </c>
    </row>
    <row r="113" spans="2:15" ht="14.55" customHeight="1" x14ac:dyDescent="0.3">
      <c r="B113" s="319"/>
      <c r="C113" s="346"/>
      <c r="D113" s="351"/>
      <c r="E113" s="242" t="s">
        <v>2877</v>
      </c>
      <c r="F113" s="202" t="s">
        <v>16</v>
      </c>
      <c r="G113" s="173" t="s">
        <v>304</v>
      </c>
      <c r="H113" s="126">
        <v>0.68</v>
      </c>
      <c r="I113" s="126">
        <v>0.65</v>
      </c>
      <c r="J113" s="126">
        <v>0.6</v>
      </c>
      <c r="K113" s="126">
        <v>0.54</v>
      </c>
      <c r="L113" s="126">
        <v>0.5</v>
      </c>
      <c r="M113" s="126">
        <v>0.48</v>
      </c>
      <c r="N113" s="126">
        <v>0.46</v>
      </c>
      <c r="O113" s="254">
        <v>0.45</v>
      </c>
    </row>
    <row r="114" spans="2:15" ht="14.55" customHeight="1" thickBot="1" x14ac:dyDescent="0.35">
      <c r="B114" s="320"/>
      <c r="C114" s="347"/>
      <c r="D114" s="352"/>
      <c r="E114" s="243" t="s">
        <v>2878</v>
      </c>
      <c r="F114" s="205" t="s">
        <v>16</v>
      </c>
      <c r="G114" s="206" t="s">
        <v>306</v>
      </c>
      <c r="H114" s="257">
        <v>0.68</v>
      </c>
      <c r="I114" s="257">
        <v>0.65</v>
      </c>
      <c r="J114" s="257">
        <v>0.6</v>
      </c>
      <c r="K114" s="257">
        <v>0.54</v>
      </c>
      <c r="L114" s="257">
        <v>0.5</v>
      </c>
      <c r="M114" s="257">
        <v>0.48</v>
      </c>
      <c r="N114" s="257">
        <v>0.46</v>
      </c>
      <c r="O114" s="258">
        <v>0.45</v>
      </c>
    </row>
    <row r="115" spans="2:15" ht="14.55" customHeight="1" x14ac:dyDescent="0.3">
      <c r="B115" s="303" t="s">
        <v>2960</v>
      </c>
      <c r="C115" s="306"/>
      <c r="D115" s="311" t="s">
        <v>2961</v>
      </c>
      <c r="E115" s="244" t="s">
        <v>2962</v>
      </c>
      <c r="F115" s="167" t="s">
        <v>16</v>
      </c>
      <c r="G115" s="208" t="s">
        <v>2963</v>
      </c>
      <c r="H115" s="252">
        <v>59.33</v>
      </c>
      <c r="I115" s="252">
        <v>56.5</v>
      </c>
      <c r="J115" s="252">
        <v>54.24</v>
      </c>
      <c r="K115" s="252">
        <v>50.85</v>
      </c>
      <c r="L115" s="252">
        <v>46.33</v>
      </c>
      <c r="M115" s="252">
        <v>42.38</v>
      </c>
      <c r="N115" s="252">
        <v>38.99</v>
      </c>
      <c r="O115" s="253">
        <v>36.729999999999997</v>
      </c>
    </row>
    <row r="116" spans="2:15" ht="14.55" customHeight="1" thickBot="1" x14ac:dyDescent="0.35">
      <c r="B116" s="305"/>
      <c r="C116" s="306"/>
      <c r="D116" s="310"/>
      <c r="E116" s="263" t="s">
        <v>2964</v>
      </c>
      <c r="F116" s="256" t="s">
        <v>16</v>
      </c>
      <c r="G116" s="206" t="s">
        <v>2965</v>
      </c>
      <c r="H116" s="257">
        <v>7.51</v>
      </c>
      <c r="I116" s="257">
        <v>6.84</v>
      </c>
      <c r="J116" s="257">
        <v>6.22</v>
      </c>
      <c r="K116" s="257">
        <v>5.65</v>
      </c>
      <c r="L116" s="257">
        <v>5.09</v>
      </c>
      <c r="M116" s="257">
        <v>4.5199999999999996</v>
      </c>
      <c r="N116" s="257">
        <v>3.96</v>
      </c>
      <c r="O116" s="258">
        <v>3.39</v>
      </c>
    </row>
    <row r="117" spans="2:15" ht="14.55" customHeight="1" x14ac:dyDescent="0.3">
      <c r="B117" s="305"/>
      <c r="C117" s="306"/>
      <c r="D117" s="311" t="s">
        <v>2966</v>
      </c>
      <c r="E117" s="264" t="s">
        <v>2967</v>
      </c>
      <c r="F117" s="167" t="s">
        <v>16</v>
      </c>
      <c r="G117" s="168" t="s">
        <v>2968</v>
      </c>
      <c r="H117" s="252">
        <v>53.75</v>
      </c>
      <c r="I117" s="252">
        <v>51.19</v>
      </c>
      <c r="J117" s="252">
        <v>49.15</v>
      </c>
      <c r="K117" s="252">
        <v>46.06</v>
      </c>
      <c r="L117" s="252">
        <v>41.98</v>
      </c>
      <c r="M117" s="252">
        <v>38.42</v>
      </c>
      <c r="N117" s="252">
        <v>35.33</v>
      </c>
      <c r="O117" s="253">
        <v>33.29</v>
      </c>
    </row>
    <row r="118" spans="2:15" ht="14.55" customHeight="1" x14ac:dyDescent="0.3">
      <c r="B118" s="305"/>
      <c r="C118" s="306"/>
      <c r="D118" s="309"/>
      <c r="E118" s="230" t="s">
        <v>2969</v>
      </c>
      <c r="F118" s="151" t="s">
        <v>16</v>
      </c>
      <c r="G118" s="152" t="s">
        <v>2970</v>
      </c>
      <c r="H118" s="126">
        <v>16.79</v>
      </c>
      <c r="I118" s="126">
        <v>15.97</v>
      </c>
      <c r="J118" s="126">
        <v>15.33</v>
      </c>
      <c r="K118" s="126">
        <v>14.4</v>
      </c>
      <c r="L118" s="126">
        <v>13.12</v>
      </c>
      <c r="M118" s="126">
        <v>12.01</v>
      </c>
      <c r="N118" s="126">
        <v>11.02</v>
      </c>
      <c r="O118" s="254">
        <v>10.38</v>
      </c>
    </row>
    <row r="119" spans="2:15" ht="14.55" customHeight="1" x14ac:dyDescent="0.3">
      <c r="B119" s="305"/>
      <c r="C119" s="306"/>
      <c r="D119" s="309"/>
      <c r="E119" s="232" t="s">
        <v>2971</v>
      </c>
      <c r="F119" s="151" t="s">
        <v>16</v>
      </c>
      <c r="G119" s="152" t="s">
        <v>2972</v>
      </c>
      <c r="H119" s="126">
        <v>0.67</v>
      </c>
      <c r="I119" s="126">
        <v>0.64</v>
      </c>
      <c r="J119" s="126">
        <v>0.61</v>
      </c>
      <c r="K119" s="126">
        <v>0.56999999999999995</v>
      </c>
      <c r="L119" s="126">
        <v>0.52</v>
      </c>
      <c r="M119" s="126">
        <v>0.48</v>
      </c>
      <c r="N119" s="126">
        <v>0.44</v>
      </c>
      <c r="O119" s="254">
        <v>0.41</v>
      </c>
    </row>
    <row r="120" spans="2:15" ht="14.55" customHeight="1" x14ac:dyDescent="0.3">
      <c r="B120" s="305"/>
      <c r="C120" s="306"/>
      <c r="D120" s="309"/>
      <c r="E120" s="232" t="s">
        <v>2973</v>
      </c>
      <c r="F120" s="151" t="s">
        <v>16</v>
      </c>
      <c r="G120" s="152" t="s">
        <v>2974</v>
      </c>
      <c r="H120" s="126">
        <v>0.11</v>
      </c>
      <c r="I120" s="126">
        <v>0.11</v>
      </c>
      <c r="J120" s="126">
        <v>0.1</v>
      </c>
      <c r="K120" s="126">
        <v>0.1</v>
      </c>
      <c r="L120" s="126">
        <v>0.09</v>
      </c>
      <c r="M120" s="126">
        <v>0.08</v>
      </c>
      <c r="N120" s="126">
        <v>7.0000000000000007E-2</v>
      </c>
      <c r="O120" s="254">
        <v>7.0000000000000007E-2</v>
      </c>
    </row>
    <row r="121" spans="2:15" ht="14.55" customHeight="1" x14ac:dyDescent="0.3">
      <c r="B121" s="305"/>
      <c r="C121" s="306"/>
      <c r="D121" s="309"/>
      <c r="E121" s="232" t="s">
        <v>2975</v>
      </c>
      <c r="F121" s="151" t="s">
        <v>16</v>
      </c>
      <c r="G121" s="152" t="s">
        <v>2976</v>
      </c>
      <c r="H121" s="126">
        <v>17.489999999999998</v>
      </c>
      <c r="I121" s="126">
        <v>16.27</v>
      </c>
      <c r="J121" s="126">
        <v>14.98</v>
      </c>
      <c r="K121" s="126">
        <v>13.47</v>
      </c>
      <c r="L121" s="126">
        <v>12.42</v>
      </c>
      <c r="M121" s="126">
        <v>11.89</v>
      </c>
      <c r="N121" s="126">
        <v>11.31</v>
      </c>
      <c r="O121" s="254">
        <v>11.08</v>
      </c>
    </row>
    <row r="122" spans="2:15" ht="14.55" customHeight="1" thickBot="1" x14ac:dyDescent="0.35">
      <c r="B122" s="300"/>
      <c r="C122" s="307"/>
      <c r="D122" s="310"/>
      <c r="E122" s="265" t="s">
        <v>2977</v>
      </c>
      <c r="F122" s="256" t="s">
        <v>16</v>
      </c>
      <c r="G122" s="206" t="s">
        <v>2978</v>
      </c>
      <c r="H122" s="257">
        <v>67.05</v>
      </c>
      <c r="I122" s="257">
        <v>64.13</v>
      </c>
      <c r="J122" s="257">
        <v>61.22</v>
      </c>
      <c r="K122" s="257">
        <v>58.3</v>
      </c>
      <c r="L122" s="257">
        <v>55.39</v>
      </c>
      <c r="M122" s="257">
        <v>52.47</v>
      </c>
      <c r="N122" s="257">
        <v>49.56</v>
      </c>
      <c r="O122" s="258">
        <v>46.64</v>
      </c>
    </row>
    <row r="123" spans="2:15" ht="14.55" customHeight="1" x14ac:dyDescent="0.3">
      <c r="B123" s="305" t="s">
        <v>2926</v>
      </c>
      <c r="C123" s="306"/>
      <c r="D123" s="311" t="s">
        <v>2925</v>
      </c>
      <c r="E123" s="261" t="s">
        <v>2979</v>
      </c>
      <c r="F123" s="167" t="s">
        <v>8</v>
      </c>
      <c r="G123" s="208" t="s">
        <v>2927</v>
      </c>
      <c r="H123" s="252">
        <v>67</v>
      </c>
      <c r="I123" s="252">
        <v>65</v>
      </c>
      <c r="J123" s="252">
        <v>63.7</v>
      </c>
      <c r="K123" s="252">
        <v>62.3</v>
      </c>
      <c r="L123" s="252">
        <v>60.9</v>
      </c>
      <c r="M123" s="252">
        <v>59.6</v>
      </c>
      <c r="N123" s="252">
        <v>58.3</v>
      </c>
      <c r="O123" s="253">
        <v>56.9</v>
      </c>
    </row>
    <row r="124" spans="2:15" ht="18" customHeight="1" thickBot="1" x14ac:dyDescent="0.35">
      <c r="B124" s="305"/>
      <c r="C124" s="306"/>
      <c r="D124" s="310"/>
      <c r="E124" s="266" t="s">
        <v>2980</v>
      </c>
      <c r="F124" s="256" t="s">
        <v>8</v>
      </c>
      <c r="G124" s="206" t="s">
        <v>2928</v>
      </c>
      <c r="H124" s="257">
        <v>5.56</v>
      </c>
      <c r="I124" s="257">
        <v>5.39</v>
      </c>
      <c r="J124" s="257">
        <v>5.28</v>
      </c>
      <c r="K124" s="257">
        <v>5.17</v>
      </c>
      <c r="L124" s="257">
        <v>5.0599999999999996</v>
      </c>
      <c r="M124" s="257">
        <v>4.95</v>
      </c>
      <c r="N124" s="257">
        <v>4.84</v>
      </c>
      <c r="O124" s="258">
        <v>4.7300000000000004</v>
      </c>
    </row>
    <row r="125" spans="2:15" ht="14.55" customHeight="1" x14ac:dyDescent="0.3">
      <c r="B125" s="393" t="s">
        <v>220</v>
      </c>
      <c r="C125" s="394"/>
      <c r="D125" s="312" t="s">
        <v>221</v>
      </c>
      <c r="E125" s="267" t="s">
        <v>245</v>
      </c>
      <c r="F125" s="128" t="s">
        <v>16</v>
      </c>
      <c r="G125" s="129" t="s">
        <v>76</v>
      </c>
      <c r="H125" s="252">
        <v>9.61</v>
      </c>
      <c r="I125" s="252">
        <v>8.5299999999999994</v>
      </c>
      <c r="J125" s="252">
        <v>7.68</v>
      </c>
      <c r="K125" s="252">
        <v>6.33</v>
      </c>
      <c r="L125" s="252">
        <v>5.59</v>
      </c>
      <c r="M125" s="252">
        <v>5.25</v>
      </c>
      <c r="N125" s="252">
        <v>5.03</v>
      </c>
      <c r="O125" s="253">
        <v>4.8</v>
      </c>
    </row>
    <row r="126" spans="2:15" ht="14.55" customHeight="1" x14ac:dyDescent="0.3">
      <c r="B126" s="305"/>
      <c r="C126" s="306"/>
      <c r="D126" s="313"/>
      <c r="E126" s="229" t="s">
        <v>246</v>
      </c>
      <c r="F126" s="131" t="s">
        <v>8</v>
      </c>
      <c r="G126" s="132" t="s">
        <v>77</v>
      </c>
      <c r="H126" s="126">
        <v>0.25</v>
      </c>
      <c r="I126" s="126">
        <v>0.22</v>
      </c>
      <c r="J126" s="126">
        <v>0.19</v>
      </c>
      <c r="K126" s="126">
        <v>0.16</v>
      </c>
      <c r="L126" s="126">
        <v>0.13</v>
      </c>
      <c r="M126" s="126">
        <v>0.12</v>
      </c>
      <c r="N126" s="126">
        <v>0.12</v>
      </c>
      <c r="O126" s="254">
        <v>0.11</v>
      </c>
    </row>
    <row r="127" spans="2:15" ht="15" customHeight="1" x14ac:dyDescent="0.3">
      <c r="B127" s="305"/>
      <c r="C127" s="306"/>
      <c r="D127" s="314"/>
      <c r="E127" s="245" t="s">
        <v>247</v>
      </c>
      <c r="F127" s="140" t="s">
        <v>11</v>
      </c>
      <c r="G127" s="141" t="s">
        <v>78</v>
      </c>
      <c r="H127" s="126">
        <v>0.31</v>
      </c>
      <c r="I127" s="126">
        <v>0.27</v>
      </c>
      <c r="J127" s="126">
        <v>0.24</v>
      </c>
      <c r="K127" s="126">
        <v>0.2</v>
      </c>
      <c r="L127" s="126">
        <v>0.17</v>
      </c>
      <c r="M127" s="126">
        <v>0.15</v>
      </c>
      <c r="N127" s="126">
        <v>0.15</v>
      </c>
      <c r="O127" s="254">
        <v>0.15</v>
      </c>
    </row>
    <row r="128" spans="2:15" x14ac:dyDescent="0.3">
      <c r="B128" s="305"/>
      <c r="C128" s="306"/>
      <c r="D128" s="315" t="s">
        <v>6</v>
      </c>
      <c r="E128" s="246" t="s">
        <v>243</v>
      </c>
      <c r="F128" s="136" t="s">
        <v>8</v>
      </c>
      <c r="G128" s="137" t="s">
        <v>25</v>
      </c>
      <c r="H128" s="126">
        <v>0.7</v>
      </c>
      <c r="I128" s="126">
        <v>0.62</v>
      </c>
      <c r="J128" s="126">
        <v>0.55000000000000004</v>
      </c>
      <c r="K128" s="126">
        <v>0.5</v>
      </c>
      <c r="L128" s="126">
        <v>0.47</v>
      </c>
      <c r="M128" s="126">
        <v>0.45</v>
      </c>
      <c r="N128" s="126">
        <v>0.43</v>
      </c>
      <c r="O128" s="254">
        <v>0.42</v>
      </c>
    </row>
    <row r="129" spans="2:15" x14ac:dyDescent="0.3">
      <c r="B129" s="305"/>
      <c r="C129" s="306"/>
      <c r="D129" s="313"/>
      <c r="E129" s="229" t="s">
        <v>244</v>
      </c>
      <c r="F129" s="131" t="s">
        <v>11</v>
      </c>
      <c r="G129" s="132" t="s">
        <v>27</v>
      </c>
      <c r="H129" s="126">
        <v>0.76</v>
      </c>
      <c r="I129" s="126">
        <v>0.67</v>
      </c>
      <c r="J129" s="126">
        <v>0.59</v>
      </c>
      <c r="K129" s="126">
        <v>0.54</v>
      </c>
      <c r="L129" s="126">
        <v>0.51</v>
      </c>
      <c r="M129" s="126">
        <v>0.49</v>
      </c>
      <c r="N129" s="126">
        <v>0.47</v>
      </c>
      <c r="O129" s="254">
        <v>0.45</v>
      </c>
    </row>
    <row r="130" spans="2:15" ht="15" thickBot="1" x14ac:dyDescent="0.35">
      <c r="B130" s="305"/>
      <c r="C130" s="306"/>
      <c r="D130" s="313"/>
      <c r="E130" s="270" t="s">
        <v>259</v>
      </c>
      <c r="F130" s="134" t="s">
        <v>16</v>
      </c>
      <c r="G130" s="135" t="s">
        <v>31</v>
      </c>
      <c r="H130" s="250">
        <v>0.41</v>
      </c>
      <c r="I130" s="250">
        <v>0.36</v>
      </c>
      <c r="J130" s="250">
        <v>0.32</v>
      </c>
      <c r="K130" s="250">
        <v>0.28999999999999998</v>
      </c>
      <c r="L130" s="250">
        <v>0.27</v>
      </c>
      <c r="M130" s="250">
        <v>0.26</v>
      </c>
      <c r="N130" s="250">
        <v>0.25</v>
      </c>
      <c r="O130" s="271">
        <v>0.24</v>
      </c>
    </row>
    <row r="131" spans="2:15" ht="18.600000000000001" thickBot="1" x14ac:dyDescent="0.35">
      <c r="B131" s="297" t="s">
        <v>116</v>
      </c>
      <c r="C131" s="298"/>
      <c r="D131" s="299"/>
      <c r="E131" s="272" t="s">
        <v>248</v>
      </c>
      <c r="F131" s="273" t="s">
        <v>16</v>
      </c>
      <c r="G131" s="274" t="s">
        <v>118</v>
      </c>
      <c r="H131" s="275">
        <v>559.35</v>
      </c>
      <c r="I131" s="275">
        <v>559.35</v>
      </c>
      <c r="J131" s="275">
        <v>559.35</v>
      </c>
      <c r="K131" s="275">
        <v>559.35</v>
      </c>
      <c r="L131" s="275">
        <v>559.35</v>
      </c>
      <c r="M131" s="275">
        <v>559.35</v>
      </c>
      <c r="N131" s="275">
        <v>559.35</v>
      </c>
      <c r="O131" s="276">
        <v>559.35</v>
      </c>
    </row>
    <row r="132" spans="2:15" ht="18.600000000000001" thickBot="1" x14ac:dyDescent="0.35">
      <c r="B132" s="297" t="s">
        <v>2981</v>
      </c>
      <c r="C132" s="298"/>
      <c r="D132" s="299"/>
      <c r="E132" s="277" t="s">
        <v>120</v>
      </c>
      <c r="F132" s="273" t="s">
        <v>16</v>
      </c>
      <c r="G132" s="274" t="s">
        <v>121</v>
      </c>
      <c r="H132" s="275">
        <v>0.08</v>
      </c>
      <c r="I132" s="275">
        <v>0.08</v>
      </c>
      <c r="J132" s="275">
        <v>7.0000000000000007E-2</v>
      </c>
      <c r="K132" s="275">
        <v>0.06</v>
      </c>
      <c r="L132" s="275">
        <v>0.05</v>
      </c>
      <c r="M132" s="275">
        <v>0.05</v>
      </c>
      <c r="N132" s="275">
        <v>0.05</v>
      </c>
      <c r="O132" s="276">
        <v>0.05</v>
      </c>
    </row>
  </sheetData>
  <sheetProtection algorithmName="SHA-512" hashValue="E2gkqSwACiUqBBXwWPg9mTrIRxbx5Jz3VWbuKEaA2tPFPF7YrZVeS2HhtUGmGqdXGpzJVvfMOirZh+83AI5oNg==" saltValue="VhPbZNy8XpWX+LsLN9C30A==" spinCount="100000" sheet="1" sort="0" autoFilter="0" pivotTables="0"/>
  <autoFilter ref="B14:N132" xr:uid="{77234DB7-D2EC-4E57-8CA5-149AEFCA25D3}">
    <filterColumn colId="0" showButton="0"/>
  </autoFilter>
  <mergeCells count="46">
    <mergeCell ref="H10:O11"/>
    <mergeCell ref="H12:O13"/>
    <mergeCell ref="C8:G10"/>
    <mergeCell ref="E14:E15"/>
    <mergeCell ref="F14:F15"/>
    <mergeCell ref="G14:G15"/>
    <mergeCell ref="B14:D15"/>
    <mergeCell ref="H8:M8"/>
    <mergeCell ref="C16:D18"/>
    <mergeCell ref="B16:B52"/>
    <mergeCell ref="C19:C30"/>
    <mergeCell ref="D19:D24"/>
    <mergeCell ref="D25:D30"/>
    <mergeCell ref="C31:C40"/>
    <mergeCell ref="D31:D35"/>
    <mergeCell ref="D36:D40"/>
    <mergeCell ref="C41:D44"/>
    <mergeCell ref="C45:D45"/>
    <mergeCell ref="C46:D47"/>
    <mergeCell ref="C48:D50"/>
    <mergeCell ref="C51:D52"/>
    <mergeCell ref="B53:B114"/>
    <mergeCell ref="C53:D60"/>
    <mergeCell ref="C61:D63"/>
    <mergeCell ref="C64:D64"/>
    <mergeCell ref="C67:C98"/>
    <mergeCell ref="D67:D84"/>
    <mergeCell ref="D85:D90"/>
    <mergeCell ref="D92:D94"/>
    <mergeCell ref="D95:D98"/>
    <mergeCell ref="C99:D104"/>
    <mergeCell ref="C105:C114"/>
    <mergeCell ref="D105:D109"/>
    <mergeCell ref="D110:D114"/>
    <mergeCell ref="C65:D65"/>
    <mergeCell ref="C66:D66"/>
    <mergeCell ref="B131:D131"/>
    <mergeCell ref="B132:D132"/>
    <mergeCell ref="B115:C122"/>
    <mergeCell ref="D117:D122"/>
    <mergeCell ref="B123:C124"/>
    <mergeCell ref="D123:D124"/>
    <mergeCell ref="B125:C130"/>
    <mergeCell ref="D125:D127"/>
    <mergeCell ref="D128:D130"/>
    <mergeCell ref="D115:D1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EDC9-AC77-483E-BBD6-55FF82E3AEB0}">
  <sheetPr codeName="Planilha7"/>
  <dimension ref="A1:XFD9"/>
  <sheetViews>
    <sheetView showGridLines="0" showRowColHeaders="0" zoomScale="85" zoomScaleNormal="85" workbookViewId="0">
      <selection activeCell="F8" sqref="F8"/>
    </sheetView>
  </sheetViews>
  <sheetFormatPr defaultColWidth="0" defaultRowHeight="14.4" zeroHeight="1" x14ac:dyDescent="0.3"/>
  <cols>
    <col min="1" max="1" width="4.5546875" style="2" customWidth="1"/>
    <col min="2" max="2" width="2.21875" customWidth="1"/>
    <col min="3" max="3" width="8.77734375" customWidth="1"/>
    <col min="4" max="4" width="32" style="21" customWidth="1"/>
    <col min="5" max="5" width="8.77734375" customWidth="1"/>
    <col min="6" max="6" width="30.21875" style="1" customWidth="1"/>
    <col min="7" max="7" width="11.21875" customWidth="1"/>
    <col min="8" max="16383" width="9.21875" hidden="1"/>
    <col min="16384" max="16384" width="1.77734375" style="2" customWidth="1"/>
  </cols>
  <sheetData>
    <row r="1" spans="1:16384" ht="15" thickBot="1" x14ac:dyDescent="0.35">
      <c r="B1" s="2"/>
      <c r="C1" s="2"/>
      <c r="D1" s="19"/>
      <c r="E1" s="2"/>
      <c r="F1" s="1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</row>
    <row r="2" spans="1:16384" ht="14.25" customHeight="1" x14ac:dyDescent="0.3">
      <c r="B2" s="6"/>
      <c r="C2" s="7"/>
      <c r="D2" s="20"/>
      <c r="E2" s="7"/>
      <c r="F2" s="14"/>
      <c r="G2" s="8"/>
    </row>
    <row r="3" spans="1:16384" customFormat="1" ht="9" customHeight="1" x14ac:dyDescent="0.3">
      <c r="A3" s="2"/>
      <c r="B3" s="9"/>
      <c r="D3" s="21"/>
      <c r="F3" s="1"/>
      <c r="G3" s="10"/>
      <c r="XFD3" s="2"/>
    </row>
    <row r="4" spans="1:16384" customFormat="1" ht="41.25" customHeight="1" x14ac:dyDescent="0.3">
      <c r="A4" s="2"/>
      <c r="B4" s="9"/>
      <c r="C4" s="407" t="s">
        <v>203</v>
      </c>
      <c r="D4" s="407"/>
      <c r="E4" s="407"/>
      <c r="F4" s="407"/>
      <c r="G4" s="10"/>
      <c r="XFD4" s="2"/>
    </row>
    <row r="5" spans="1:16384" x14ac:dyDescent="0.3">
      <c r="B5" s="9"/>
      <c r="G5" s="10"/>
    </row>
    <row r="6" spans="1:16384" ht="48" customHeight="1" x14ac:dyDescent="0.3">
      <c r="B6" s="9"/>
      <c r="C6" s="16"/>
      <c r="D6" s="22" t="s">
        <v>204</v>
      </c>
      <c r="E6" s="16"/>
      <c r="F6" s="17" t="s">
        <v>205</v>
      </c>
      <c r="G6" s="10"/>
    </row>
    <row r="7" spans="1:16384" ht="48" customHeight="1" x14ac:dyDescent="0.3">
      <c r="B7" s="9"/>
      <c r="C7" s="16"/>
      <c r="D7" s="22" t="s">
        <v>206</v>
      </c>
      <c r="E7" s="16"/>
      <c r="F7" s="17" t="s">
        <v>207</v>
      </c>
      <c r="G7" s="10"/>
    </row>
    <row r="8" spans="1:16384" ht="48" customHeight="1" x14ac:dyDescent="0.3">
      <c r="B8" s="9"/>
      <c r="C8" s="16"/>
      <c r="D8" s="22" t="s">
        <v>208</v>
      </c>
      <c r="E8" s="16"/>
      <c r="F8" s="17"/>
      <c r="G8" s="10"/>
    </row>
    <row r="9" spans="1:16384" ht="15" thickBot="1" x14ac:dyDescent="0.35">
      <c r="B9" s="11"/>
      <c r="C9" s="12"/>
      <c r="D9" s="23"/>
      <c r="E9" s="12"/>
      <c r="F9" s="15"/>
      <c r="G9" s="13"/>
    </row>
  </sheetData>
  <mergeCells count="1">
    <mergeCell ref="C4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2E82-FFCC-488F-8553-9DA2AC8D1524}">
  <dimension ref="B19:J639"/>
  <sheetViews>
    <sheetView showGridLines="0" zoomScale="70" zoomScaleNormal="70" workbookViewId="0">
      <selection activeCell="D23" sqref="D23"/>
    </sheetView>
  </sheetViews>
  <sheetFormatPr defaultRowHeight="14.4" x14ac:dyDescent="0.3"/>
  <cols>
    <col min="2" max="2" width="34.109375" style="47" bestFit="1" customWidth="1"/>
    <col min="3" max="3" width="35.5546875" style="5" customWidth="1"/>
    <col min="4" max="4" width="70" customWidth="1"/>
    <col min="5" max="5" width="21" style="5" customWidth="1"/>
    <col min="6" max="6" width="127.21875" customWidth="1"/>
    <col min="7" max="7" width="10.88671875" style="49" customWidth="1"/>
    <col min="8" max="8" width="15.6640625" bestFit="1" customWidth="1"/>
    <col min="9" max="9" width="14.77734375" style="49" bestFit="1" customWidth="1"/>
    <col min="10" max="10" width="17.77734375" style="33" bestFit="1" customWidth="1"/>
  </cols>
  <sheetData>
    <row r="19" spans="2:10" ht="22.95" customHeight="1" x14ac:dyDescent="0.3">
      <c r="G19" s="327" t="s">
        <v>2984</v>
      </c>
      <c r="H19" s="327"/>
      <c r="I19" s="327"/>
      <c r="J19" s="327"/>
    </row>
    <row r="20" spans="2:10" ht="37.049999999999997" customHeight="1" thickBot="1" x14ac:dyDescent="0.35">
      <c r="B20" s="121" t="s">
        <v>1887</v>
      </c>
      <c r="C20" s="121" t="s">
        <v>1888</v>
      </c>
      <c r="D20" s="121" t="s">
        <v>1889</v>
      </c>
      <c r="E20" s="121" t="s">
        <v>1890</v>
      </c>
      <c r="F20" s="122" t="s">
        <v>1891</v>
      </c>
      <c r="G20" s="123" t="s">
        <v>1892</v>
      </c>
      <c r="H20" s="123" t="s">
        <v>5</v>
      </c>
      <c r="I20" s="124" t="s">
        <v>1893</v>
      </c>
      <c r="J20" s="125" t="s">
        <v>2915</v>
      </c>
    </row>
    <row r="21" spans="2:10" x14ac:dyDescent="0.3">
      <c r="B21" s="72" t="s">
        <v>323</v>
      </c>
      <c r="C21" s="64" t="s">
        <v>324</v>
      </c>
      <c r="D21" s="16" t="s">
        <v>325</v>
      </c>
      <c r="E21" s="64">
        <v>3</v>
      </c>
      <c r="F21" s="16" t="s">
        <v>331</v>
      </c>
      <c r="G21" s="63" t="s">
        <v>327</v>
      </c>
      <c r="H21" s="16" t="s">
        <v>332</v>
      </c>
      <c r="I21" s="65" t="s">
        <v>1886</v>
      </c>
      <c r="J21" s="66">
        <v>396.33</v>
      </c>
    </row>
    <row r="22" spans="2:10" x14ac:dyDescent="0.3">
      <c r="B22" s="72" t="s">
        <v>323</v>
      </c>
      <c r="C22" s="64" t="s">
        <v>324</v>
      </c>
      <c r="D22" s="16" t="s">
        <v>325</v>
      </c>
      <c r="E22" s="64">
        <v>4</v>
      </c>
      <c r="F22" s="16" t="s">
        <v>333</v>
      </c>
      <c r="G22" s="63" t="s">
        <v>327</v>
      </c>
      <c r="H22" s="16" t="s">
        <v>334</v>
      </c>
      <c r="I22" s="65" t="s">
        <v>1884</v>
      </c>
      <c r="J22" s="66">
        <v>112.56</v>
      </c>
    </row>
    <row r="23" spans="2:10" x14ac:dyDescent="0.3">
      <c r="B23" s="72" t="s">
        <v>323</v>
      </c>
      <c r="C23" s="64" t="s">
        <v>324</v>
      </c>
      <c r="D23" s="16" t="s">
        <v>325</v>
      </c>
      <c r="E23" s="64">
        <v>5</v>
      </c>
      <c r="F23" s="16" t="s">
        <v>335</v>
      </c>
      <c r="G23" s="63" t="s">
        <v>327</v>
      </c>
      <c r="H23" s="16" t="s">
        <v>336</v>
      </c>
      <c r="I23" s="65" t="s">
        <v>1885</v>
      </c>
      <c r="J23" s="66">
        <v>282.82</v>
      </c>
    </row>
    <row r="24" spans="2:10" x14ac:dyDescent="0.3">
      <c r="B24" s="72" t="s">
        <v>323</v>
      </c>
      <c r="C24" s="64" t="s">
        <v>324</v>
      </c>
      <c r="D24" s="16" t="s">
        <v>325</v>
      </c>
      <c r="E24" s="64">
        <v>6</v>
      </c>
      <c r="F24" s="16" t="s">
        <v>337</v>
      </c>
      <c r="G24" s="63" t="s">
        <v>327</v>
      </c>
      <c r="H24" s="16" t="s">
        <v>338</v>
      </c>
      <c r="I24" s="65" t="s">
        <v>1886</v>
      </c>
      <c r="J24" s="66">
        <v>396.33</v>
      </c>
    </row>
    <row r="25" spans="2:10" x14ac:dyDescent="0.3">
      <c r="B25" s="72" t="s">
        <v>323</v>
      </c>
      <c r="C25" s="64" t="s">
        <v>324</v>
      </c>
      <c r="D25" s="16" t="s">
        <v>325</v>
      </c>
      <c r="E25" s="64">
        <v>7</v>
      </c>
      <c r="F25" s="16" t="s">
        <v>339</v>
      </c>
      <c r="G25" s="63" t="s">
        <v>327</v>
      </c>
      <c r="H25" s="16" t="s">
        <v>340</v>
      </c>
      <c r="I25" s="65" t="s">
        <v>1894</v>
      </c>
      <c r="J25" s="66">
        <v>0.31</v>
      </c>
    </row>
    <row r="26" spans="2:10" x14ac:dyDescent="0.3">
      <c r="B26" s="72" t="s">
        <v>323</v>
      </c>
      <c r="C26" s="64" t="s">
        <v>324</v>
      </c>
      <c r="D26" s="16" t="s">
        <v>341</v>
      </c>
      <c r="E26" s="64">
        <v>1</v>
      </c>
      <c r="F26" s="16" t="s">
        <v>342</v>
      </c>
      <c r="G26" s="63" t="s">
        <v>327</v>
      </c>
      <c r="H26" s="16" t="s">
        <v>343</v>
      </c>
      <c r="I26" s="65" t="s">
        <v>1884</v>
      </c>
      <c r="J26" s="66">
        <v>793.61</v>
      </c>
    </row>
    <row r="27" spans="2:10" x14ac:dyDescent="0.3">
      <c r="B27" s="72" t="s">
        <v>323</v>
      </c>
      <c r="C27" s="64" t="s">
        <v>324</v>
      </c>
      <c r="D27" s="16" t="s">
        <v>341</v>
      </c>
      <c r="E27" s="64">
        <v>2</v>
      </c>
      <c r="F27" s="16" t="s">
        <v>344</v>
      </c>
      <c r="G27" s="63" t="s">
        <v>327</v>
      </c>
      <c r="H27" s="16" t="s">
        <v>345</v>
      </c>
      <c r="I27" s="65" t="s">
        <v>1885</v>
      </c>
      <c r="J27" s="66">
        <v>1701.68</v>
      </c>
    </row>
    <row r="28" spans="2:10" x14ac:dyDescent="0.3">
      <c r="B28" s="72" t="s">
        <v>323</v>
      </c>
      <c r="C28" s="64" t="s">
        <v>324</v>
      </c>
      <c r="D28" s="16" t="s">
        <v>341</v>
      </c>
      <c r="E28" s="64">
        <v>3</v>
      </c>
      <c r="F28" s="16" t="s">
        <v>346</v>
      </c>
      <c r="G28" s="63" t="s">
        <v>327</v>
      </c>
      <c r="H28" s="16" t="s">
        <v>347</v>
      </c>
      <c r="I28" s="65" t="s">
        <v>1886</v>
      </c>
      <c r="J28" s="66">
        <v>2411.1</v>
      </c>
    </row>
    <row r="29" spans="2:10" x14ac:dyDescent="0.3">
      <c r="B29" s="72" t="s">
        <v>323</v>
      </c>
      <c r="C29" s="64" t="s">
        <v>324</v>
      </c>
      <c r="D29" s="16" t="s">
        <v>341</v>
      </c>
      <c r="E29" s="64">
        <v>4</v>
      </c>
      <c r="F29" s="16" t="s">
        <v>348</v>
      </c>
      <c r="G29" s="63" t="s">
        <v>327</v>
      </c>
      <c r="H29" s="16" t="s">
        <v>349</v>
      </c>
      <c r="I29" s="65" t="s">
        <v>1884</v>
      </c>
      <c r="J29" s="66">
        <v>793.61</v>
      </c>
    </row>
    <row r="30" spans="2:10" x14ac:dyDescent="0.3">
      <c r="B30" s="72" t="s">
        <v>323</v>
      </c>
      <c r="C30" s="64" t="s">
        <v>324</v>
      </c>
      <c r="D30" s="16" t="s">
        <v>341</v>
      </c>
      <c r="E30" s="64">
        <v>5</v>
      </c>
      <c r="F30" s="16" t="s">
        <v>350</v>
      </c>
      <c r="G30" s="63" t="s">
        <v>327</v>
      </c>
      <c r="H30" s="16" t="s">
        <v>351</v>
      </c>
      <c r="I30" s="65" t="s">
        <v>1885</v>
      </c>
      <c r="J30" s="66">
        <v>1701.68</v>
      </c>
    </row>
    <row r="31" spans="2:10" x14ac:dyDescent="0.3">
      <c r="B31" s="72" t="s">
        <v>323</v>
      </c>
      <c r="C31" s="64" t="s">
        <v>324</v>
      </c>
      <c r="D31" s="16" t="s">
        <v>341</v>
      </c>
      <c r="E31" s="64">
        <v>6</v>
      </c>
      <c r="F31" s="16" t="s">
        <v>352</v>
      </c>
      <c r="G31" s="63" t="s">
        <v>327</v>
      </c>
      <c r="H31" s="16" t="s">
        <v>353</v>
      </c>
      <c r="I31" s="65" t="s">
        <v>1886</v>
      </c>
      <c r="J31" s="66">
        <v>2411.1</v>
      </c>
    </row>
    <row r="32" spans="2:10" x14ac:dyDescent="0.3">
      <c r="B32" s="72" t="s">
        <v>323</v>
      </c>
      <c r="C32" s="64" t="s">
        <v>324</v>
      </c>
      <c r="D32" s="16" t="s">
        <v>341</v>
      </c>
      <c r="E32" s="64">
        <v>7</v>
      </c>
      <c r="F32" s="16" t="s">
        <v>354</v>
      </c>
      <c r="G32" s="63" t="s">
        <v>327</v>
      </c>
      <c r="H32" s="16" t="s">
        <v>355</v>
      </c>
      <c r="I32" s="65" t="s">
        <v>1894</v>
      </c>
      <c r="J32" s="66">
        <v>2.1800000000000002</v>
      </c>
    </row>
    <row r="33" spans="2:10" x14ac:dyDescent="0.3">
      <c r="B33" s="72" t="s">
        <v>323</v>
      </c>
      <c r="C33" s="64" t="s">
        <v>324</v>
      </c>
      <c r="D33" s="16" t="s">
        <v>356</v>
      </c>
      <c r="E33" s="64">
        <v>1</v>
      </c>
      <c r="F33" s="16" t="s">
        <v>357</v>
      </c>
      <c r="G33" s="63" t="s">
        <v>327</v>
      </c>
      <c r="H33" s="16" t="s">
        <v>358</v>
      </c>
      <c r="I33" s="65" t="s">
        <v>1884</v>
      </c>
      <c r="J33" s="66">
        <v>1011.17</v>
      </c>
    </row>
    <row r="34" spans="2:10" x14ac:dyDescent="0.3">
      <c r="B34" s="72" t="s">
        <v>323</v>
      </c>
      <c r="C34" s="64" t="s">
        <v>324</v>
      </c>
      <c r="D34" s="16" t="s">
        <v>356</v>
      </c>
      <c r="E34" s="64">
        <v>2</v>
      </c>
      <c r="F34" s="16" t="s">
        <v>359</v>
      </c>
      <c r="G34" s="63" t="s">
        <v>327</v>
      </c>
      <c r="H34" s="16" t="s">
        <v>360</v>
      </c>
      <c r="I34" s="65" t="s">
        <v>1885</v>
      </c>
      <c r="J34" s="66">
        <v>2174.63</v>
      </c>
    </row>
    <row r="35" spans="2:10" x14ac:dyDescent="0.3">
      <c r="B35" s="72" t="s">
        <v>323</v>
      </c>
      <c r="C35" s="64" t="s">
        <v>324</v>
      </c>
      <c r="D35" s="16" t="s">
        <v>356</v>
      </c>
      <c r="E35" s="64">
        <v>3</v>
      </c>
      <c r="F35" s="16" t="s">
        <v>361</v>
      </c>
      <c r="G35" s="63" t="s">
        <v>327</v>
      </c>
      <c r="H35" s="16" t="s">
        <v>362</v>
      </c>
      <c r="I35" s="65" t="s">
        <v>1886</v>
      </c>
      <c r="J35" s="66">
        <v>3082.69</v>
      </c>
    </row>
    <row r="36" spans="2:10" x14ac:dyDescent="0.3">
      <c r="B36" s="72" t="s">
        <v>323</v>
      </c>
      <c r="C36" s="64" t="s">
        <v>324</v>
      </c>
      <c r="D36" s="16" t="s">
        <v>356</v>
      </c>
      <c r="E36" s="64">
        <v>4</v>
      </c>
      <c r="F36" s="16" t="s">
        <v>363</v>
      </c>
      <c r="G36" s="63" t="s">
        <v>327</v>
      </c>
      <c r="H36" s="16" t="s">
        <v>364</v>
      </c>
      <c r="I36" s="65" t="s">
        <v>1884</v>
      </c>
      <c r="J36" s="66">
        <v>1011.17</v>
      </c>
    </row>
    <row r="37" spans="2:10" x14ac:dyDescent="0.3">
      <c r="B37" s="72" t="s">
        <v>323</v>
      </c>
      <c r="C37" s="64" t="s">
        <v>324</v>
      </c>
      <c r="D37" s="16" t="s">
        <v>356</v>
      </c>
      <c r="E37" s="64">
        <v>5</v>
      </c>
      <c r="F37" s="16" t="s">
        <v>365</v>
      </c>
      <c r="G37" s="63" t="s">
        <v>327</v>
      </c>
      <c r="H37" s="16" t="s">
        <v>366</v>
      </c>
      <c r="I37" s="65" t="s">
        <v>1885</v>
      </c>
      <c r="J37" s="66">
        <v>2174.63</v>
      </c>
    </row>
    <row r="38" spans="2:10" x14ac:dyDescent="0.3">
      <c r="B38" s="72" t="s">
        <v>323</v>
      </c>
      <c r="C38" s="64" t="s">
        <v>324</v>
      </c>
      <c r="D38" s="16" t="s">
        <v>356</v>
      </c>
      <c r="E38" s="64">
        <v>6</v>
      </c>
      <c r="F38" s="16" t="s">
        <v>367</v>
      </c>
      <c r="G38" s="63" t="s">
        <v>327</v>
      </c>
      <c r="H38" s="16" t="s">
        <v>368</v>
      </c>
      <c r="I38" s="65" t="s">
        <v>1886</v>
      </c>
      <c r="J38" s="66">
        <v>3082.69</v>
      </c>
    </row>
    <row r="39" spans="2:10" x14ac:dyDescent="0.3">
      <c r="B39" s="72" t="s">
        <v>323</v>
      </c>
      <c r="C39" s="64" t="s">
        <v>324</v>
      </c>
      <c r="D39" s="16" t="s">
        <v>356</v>
      </c>
      <c r="E39" s="64">
        <v>7</v>
      </c>
      <c r="F39" s="16" t="s">
        <v>369</v>
      </c>
      <c r="G39" s="63" t="s">
        <v>327</v>
      </c>
      <c r="H39" s="16" t="s">
        <v>370</v>
      </c>
      <c r="I39" s="65" t="s">
        <v>1894</v>
      </c>
      <c r="J39" s="66">
        <v>2.77</v>
      </c>
    </row>
    <row r="40" spans="2:10" x14ac:dyDescent="0.3">
      <c r="B40" s="72" t="s">
        <v>323</v>
      </c>
      <c r="C40" s="64" t="s">
        <v>324</v>
      </c>
      <c r="D40" s="16" t="s">
        <v>371</v>
      </c>
      <c r="E40" s="64">
        <v>1</v>
      </c>
      <c r="F40" s="16" t="s">
        <v>372</v>
      </c>
      <c r="G40" s="63" t="s">
        <v>327</v>
      </c>
      <c r="H40" s="16" t="s">
        <v>373</v>
      </c>
      <c r="I40" s="65" t="s">
        <v>1884</v>
      </c>
      <c r="J40" s="66">
        <v>434.17</v>
      </c>
    </row>
    <row r="41" spans="2:10" x14ac:dyDescent="0.3">
      <c r="B41" s="72" t="s">
        <v>323</v>
      </c>
      <c r="C41" s="64" t="s">
        <v>324</v>
      </c>
      <c r="D41" s="16" t="s">
        <v>371</v>
      </c>
      <c r="E41" s="64">
        <v>2</v>
      </c>
      <c r="F41" s="16" t="s">
        <v>374</v>
      </c>
      <c r="G41" s="63" t="s">
        <v>327</v>
      </c>
      <c r="H41" s="16" t="s">
        <v>375</v>
      </c>
      <c r="I41" s="65" t="s">
        <v>1885</v>
      </c>
      <c r="J41" s="66">
        <v>1238.18</v>
      </c>
    </row>
    <row r="42" spans="2:10" x14ac:dyDescent="0.3">
      <c r="B42" s="72" t="s">
        <v>323</v>
      </c>
      <c r="C42" s="64" t="s">
        <v>324</v>
      </c>
      <c r="D42" s="16" t="s">
        <v>371</v>
      </c>
      <c r="E42" s="64">
        <v>3</v>
      </c>
      <c r="F42" s="16" t="s">
        <v>376</v>
      </c>
      <c r="G42" s="63" t="s">
        <v>327</v>
      </c>
      <c r="H42" s="16" t="s">
        <v>377</v>
      </c>
      <c r="I42" s="65" t="s">
        <v>1886</v>
      </c>
      <c r="J42" s="66">
        <v>1957.07</v>
      </c>
    </row>
    <row r="43" spans="2:10" x14ac:dyDescent="0.3">
      <c r="B43" s="72" t="s">
        <v>323</v>
      </c>
      <c r="C43" s="64" t="s">
        <v>324</v>
      </c>
      <c r="D43" s="16" t="s">
        <v>371</v>
      </c>
      <c r="E43" s="64">
        <v>4</v>
      </c>
      <c r="F43" s="16" t="s">
        <v>378</v>
      </c>
      <c r="G43" s="63" t="s">
        <v>327</v>
      </c>
      <c r="H43" s="16" t="s">
        <v>379</v>
      </c>
      <c r="I43" s="65" t="s">
        <v>1884</v>
      </c>
      <c r="J43" s="66">
        <v>434.17</v>
      </c>
    </row>
    <row r="44" spans="2:10" x14ac:dyDescent="0.3">
      <c r="B44" s="72" t="s">
        <v>323</v>
      </c>
      <c r="C44" s="64" t="s">
        <v>324</v>
      </c>
      <c r="D44" s="16" t="s">
        <v>371</v>
      </c>
      <c r="E44" s="64">
        <v>5</v>
      </c>
      <c r="F44" s="16" t="s">
        <v>380</v>
      </c>
      <c r="G44" s="63" t="s">
        <v>327</v>
      </c>
      <c r="H44" s="16" t="s">
        <v>381</v>
      </c>
      <c r="I44" s="65" t="s">
        <v>1885</v>
      </c>
      <c r="J44" s="66">
        <v>1238.18</v>
      </c>
    </row>
    <row r="45" spans="2:10" x14ac:dyDescent="0.3">
      <c r="B45" s="72" t="s">
        <v>323</v>
      </c>
      <c r="C45" s="64" t="s">
        <v>324</v>
      </c>
      <c r="D45" s="16" t="s">
        <v>371</v>
      </c>
      <c r="E45" s="64">
        <v>6</v>
      </c>
      <c r="F45" s="16" t="s">
        <v>382</v>
      </c>
      <c r="G45" s="63" t="s">
        <v>327</v>
      </c>
      <c r="H45" s="16" t="s">
        <v>383</v>
      </c>
      <c r="I45" s="65" t="s">
        <v>1886</v>
      </c>
      <c r="J45" s="66">
        <v>1957.07</v>
      </c>
    </row>
    <row r="46" spans="2:10" x14ac:dyDescent="0.3">
      <c r="B46" s="72" t="s">
        <v>323</v>
      </c>
      <c r="C46" s="64" t="s">
        <v>324</v>
      </c>
      <c r="D46" s="16" t="s">
        <v>371</v>
      </c>
      <c r="E46" s="64">
        <v>7</v>
      </c>
      <c r="F46" s="16" t="s">
        <v>384</v>
      </c>
      <c r="G46" s="63" t="s">
        <v>327</v>
      </c>
      <c r="H46" s="16" t="s">
        <v>385</v>
      </c>
      <c r="I46" s="65" t="s">
        <v>1894</v>
      </c>
      <c r="J46" s="66">
        <v>1.19</v>
      </c>
    </row>
    <row r="47" spans="2:10" x14ac:dyDescent="0.3">
      <c r="B47" s="72" t="s">
        <v>323</v>
      </c>
      <c r="C47" s="64" t="s">
        <v>324</v>
      </c>
      <c r="D47" s="16" t="s">
        <v>386</v>
      </c>
      <c r="E47" s="64">
        <v>1</v>
      </c>
      <c r="F47" s="16" t="s">
        <v>387</v>
      </c>
      <c r="G47" s="63" t="s">
        <v>327</v>
      </c>
      <c r="H47" s="16" t="s">
        <v>388</v>
      </c>
      <c r="I47" s="65" t="s">
        <v>1884</v>
      </c>
      <c r="J47" s="66">
        <v>1086.8399999999999</v>
      </c>
    </row>
    <row r="48" spans="2:10" x14ac:dyDescent="0.3">
      <c r="B48" s="72" t="s">
        <v>323</v>
      </c>
      <c r="C48" s="64" t="s">
        <v>324</v>
      </c>
      <c r="D48" s="16" t="s">
        <v>386</v>
      </c>
      <c r="E48" s="64">
        <v>2</v>
      </c>
      <c r="F48" s="16" t="s">
        <v>389</v>
      </c>
      <c r="G48" s="63" t="s">
        <v>327</v>
      </c>
      <c r="H48" s="16" t="s">
        <v>390</v>
      </c>
      <c r="I48" s="65" t="s">
        <v>1885</v>
      </c>
      <c r="J48" s="66">
        <v>2392.1799999999998</v>
      </c>
    </row>
    <row r="49" spans="2:10" x14ac:dyDescent="0.3">
      <c r="B49" s="72" t="s">
        <v>323</v>
      </c>
      <c r="C49" s="64" t="s">
        <v>324</v>
      </c>
      <c r="D49" s="16" t="s">
        <v>386</v>
      </c>
      <c r="E49" s="64">
        <v>3</v>
      </c>
      <c r="F49" s="16" t="s">
        <v>391</v>
      </c>
      <c r="G49" s="63" t="s">
        <v>327</v>
      </c>
      <c r="H49" s="16" t="s">
        <v>392</v>
      </c>
      <c r="I49" s="65" t="s">
        <v>1886</v>
      </c>
      <c r="J49" s="66">
        <v>3385.38</v>
      </c>
    </row>
    <row r="50" spans="2:10" x14ac:dyDescent="0.3">
      <c r="B50" s="72" t="s">
        <v>323</v>
      </c>
      <c r="C50" s="64" t="s">
        <v>324</v>
      </c>
      <c r="D50" s="16" t="s">
        <v>386</v>
      </c>
      <c r="E50" s="64">
        <v>4</v>
      </c>
      <c r="F50" s="16" t="s">
        <v>393</v>
      </c>
      <c r="G50" s="63" t="s">
        <v>327</v>
      </c>
      <c r="H50" s="16" t="s">
        <v>394</v>
      </c>
      <c r="I50" s="65" t="s">
        <v>1884</v>
      </c>
      <c r="J50" s="66">
        <v>1086.8399999999999</v>
      </c>
    </row>
    <row r="51" spans="2:10" x14ac:dyDescent="0.3">
      <c r="B51" s="72" t="s">
        <v>323</v>
      </c>
      <c r="C51" s="64" t="s">
        <v>324</v>
      </c>
      <c r="D51" s="16" t="s">
        <v>386</v>
      </c>
      <c r="E51" s="64">
        <v>5</v>
      </c>
      <c r="F51" s="16" t="s">
        <v>395</v>
      </c>
      <c r="G51" s="63" t="s">
        <v>327</v>
      </c>
      <c r="H51" s="16" t="s">
        <v>396</v>
      </c>
      <c r="I51" s="65" t="s">
        <v>1885</v>
      </c>
      <c r="J51" s="66">
        <v>2392.1799999999998</v>
      </c>
    </row>
    <row r="52" spans="2:10" x14ac:dyDescent="0.3">
      <c r="B52" s="72" t="s">
        <v>323</v>
      </c>
      <c r="C52" s="64" t="s">
        <v>324</v>
      </c>
      <c r="D52" s="16" t="s">
        <v>386</v>
      </c>
      <c r="E52" s="64">
        <v>6</v>
      </c>
      <c r="F52" s="16" t="s">
        <v>397</v>
      </c>
      <c r="G52" s="63" t="s">
        <v>327</v>
      </c>
      <c r="H52" s="16" t="s">
        <v>398</v>
      </c>
      <c r="I52" s="65" t="s">
        <v>1886</v>
      </c>
      <c r="J52" s="66">
        <v>3385.38</v>
      </c>
    </row>
    <row r="53" spans="2:10" x14ac:dyDescent="0.3">
      <c r="B53" s="72" t="s">
        <v>323</v>
      </c>
      <c r="C53" s="64" t="s">
        <v>324</v>
      </c>
      <c r="D53" s="16" t="s">
        <v>386</v>
      </c>
      <c r="E53" s="64">
        <v>7</v>
      </c>
      <c r="F53" s="16" t="s">
        <v>399</v>
      </c>
      <c r="G53" s="63" t="s">
        <v>327</v>
      </c>
      <c r="H53" s="16" t="s">
        <v>400</v>
      </c>
      <c r="I53" s="65" t="s">
        <v>1894</v>
      </c>
      <c r="J53" s="66">
        <v>2.98</v>
      </c>
    </row>
    <row r="54" spans="2:10" x14ac:dyDescent="0.3">
      <c r="B54" s="72" t="s">
        <v>323</v>
      </c>
      <c r="C54" s="64" t="s">
        <v>401</v>
      </c>
      <c r="D54" s="16" t="s">
        <v>402</v>
      </c>
      <c r="E54" s="64">
        <v>1</v>
      </c>
      <c r="F54" s="16" t="s">
        <v>403</v>
      </c>
      <c r="G54" s="63" t="s">
        <v>327</v>
      </c>
      <c r="H54" s="16" t="s">
        <v>404</v>
      </c>
      <c r="I54" s="65" t="s">
        <v>1884</v>
      </c>
      <c r="J54" s="66">
        <v>74.73</v>
      </c>
    </row>
    <row r="55" spans="2:10" x14ac:dyDescent="0.3">
      <c r="B55" s="72" t="s">
        <v>323</v>
      </c>
      <c r="C55" s="64" t="s">
        <v>401</v>
      </c>
      <c r="D55" s="16" t="s">
        <v>402</v>
      </c>
      <c r="E55" s="64">
        <v>2</v>
      </c>
      <c r="F55" s="16" t="s">
        <v>405</v>
      </c>
      <c r="G55" s="63" t="s">
        <v>327</v>
      </c>
      <c r="H55" s="16" t="s">
        <v>406</v>
      </c>
      <c r="I55" s="65" t="s">
        <v>1885</v>
      </c>
      <c r="J55" s="66">
        <v>197.69</v>
      </c>
    </row>
    <row r="56" spans="2:10" x14ac:dyDescent="0.3">
      <c r="B56" s="72" t="s">
        <v>323</v>
      </c>
      <c r="C56" s="64" t="s">
        <v>401</v>
      </c>
      <c r="D56" s="16" t="s">
        <v>402</v>
      </c>
      <c r="E56" s="64">
        <v>3</v>
      </c>
      <c r="F56" s="16" t="s">
        <v>407</v>
      </c>
      <c r="G56" s="63" t="s">
        <v>327</v>
      </c>
      <c r="H56" s="16" t="s">
        <v>408</v>
      </c>
      <c r="I56" s="65" t="s">
        <v>1886</v>
      </c>
      <c r="J56" s="66">
        <v>282.82</v>
      </c>
    </row>
    <row r="57" spans="2:10" x14ac:dyDescent="0.3">
      <c r="B57" s="72" t="s">
        <v>323</v>
      </c>
      <c r="C57" s="64" t="s">
        <v>401</v>
      </c>
      <c r="D57" s="16" t="s">
        <v>402</v>
      </c>
      <c r="E57" s="64">
        <v>4</v>
      </c>
      <c r="F57" s="16" t="s">
        <v>409</v>
      </c>
      <c r="G57" s="63" t="s">
        <v>327</v>
      </c>
      <c r="H57" s="16" t="s">
        <v>410</v>
      </c>
      <c r="I57" s="65" t="s">
        <v>1884</v>
      </c>
      <c r="J57" s="66">
        <v>74.73</v>
      </c>
    </row>
    <row r="58" spans="2:10" x14ac:dyDescent="0.3">
      <c r="B58" s="72" t="s">
        <v>323</v>
      </c>
      <c r="C58" s="64" t="s">
        <v>401</v>
      </c>
      <c r="D58" s="16" t="s">
        <v>402</v>
      </c>
      <c r="E58" s="64">
        <v>5</v>
      </c>
      <c r="F58" s="16" t="s">
        <v>411</v>
      </c>
      <c r="G58" s="63" t="s">
        <v>327</v>
      </c>
      <c r="H58" s="16" t="s">
        <v>412</v>
      </c>
      <c r="I58" s="65" t="s">
        <v>1885</v>
      </c>
      <c r="J58" s="66">
        <v>197.69</v>
      </c>
    </row>
    <row r="59" spans="2:10" x14ac:dyDescent="0.3">
      <c r="B59" s="72" t="s">
        <v>323</v>
      </c>
      <c r="C59" s="64" t="s">
        <v>401</v>
      </c>
      <c r="D59" s="16" t="s">
        <v>402</v>
      </c>
      <c r="E59" s="64">
        <v>6</v>
      </c>
      <c r="F59" s="16" t="s">
        <v>413</v>
      </c>
      <c r="G59" s="63" t="s">
        <v>327</v>
      </c>
      <c r="H59" s="16" t="s">
        <v>414</v>
      </c>
      <c r="I59" s="65" t="s">
        <v>1886</v>
      </c>
      <c r="J59" s="66">
        <v>282.82</v>
      </c>
    </row>
    <row r="60" spans="2:10" x14ac:dyDescent="0.3">
      <c r="B60" s="72" t="s">
        <v>323</v>
      </c>
      <c r="C60" s="64" t="s">
        <v>401</v>
      </c>
      <c r="D60" s="16" t="s">
        <v>402</v>
      </c>
      <c r="E60" s="64">
        <v>7</v>
      </c>
      <c r="F60" s="16" t="s">
        <v>415</v>
      </c>
      <c r="G60" s="63" t="s">
        <v>327</v>
      </c>
      <c r="H60" s="16" t="s">
        <v>416</v>
      </c>
      <c r="I60" s="65" t="s">
        <v>1894</v>
      </c>
      <c r="J60" s="66">
        <v>0.21</v>
      </c>
    </row>
    <row r="61" spans="2:10" x14ac:dyDescent="0.3">
      <c r="B61" s="72" t="s">
        <v>323</v>
      </c>
      <c r="C61" s="64" t="s">
        <v>401</v>
      </c>
      <c r="D61" s="16" t="s">
        <v>417</v>
      </c>
      <c r="E61" s="64">
        <v>1</v>
      </c>
      <c r="F61" s="16" t="s">
        <v>418</v>
      </c>
      <c r="G61" s="63" t="s">
        <v>327</v>
      </c>
      <c r="H61" s="16" t="s">
        <v>419</v>
      </c>
      <c r="I61" s="65" t="s">
        <v>1884</v>
      </c>
      <c r="J61" s="66">
        <v>244.99</v>
      </c>
    </row>
    <row r="62" spans="2:10" x14ac:dyDescent="0.3">
      <c r="B62" s="72" t="s">
        <v>323</v>
      </c>
      <c r="C62" s="64" t="s">
        <v>401</v>
      </c>
      <c r="D62" s="16" t="s">
        <v>417</v>
      </c>
      <c r="E62" s="64">
        <v>2</v>
      </c>
      <c r="F62" s="16" t="s">
        <v>420</v>
      </c>
      <c r="G62" s="63" t="s">
        <v>327</v>
      </c>
      <c r="H62" s="16" t="s">
        <v>421</v>
      </c>
      <c r="I62" s="65" t="s">
        <v>1885</v>
      </c>
      <c r="J62" s="66">
        <v>538.22</v>
      </c>
    </row>
    <row r="63" spans="2:10" x14ac:dyDescent="0.3">
      <c r="B63" s="72" t="s">
        <v>323</v>
      </c>
      <c r="C63" s="64" t="s">
        <v>401</v>
      </c>
      <c r="D63" s="16" t="s">
        <v>417</v>
      </c>
      <c r="E63" s="64">
        <v>3</v>
      </c>
      <c r="F63" s="16" t="s">
        <v>422</v>
      </c>
      <c r="G63" s="63" t="s">
        <v>327</v>
      </c>
      <c r="H63" s="16" t="s">
        <v>423</v>
      </c>
      <c r="I63" s="65" t="s">
        <v>1886</v>
      </c>
      <c r="J63" s="66">
        <v>765.23</v>
      </c>
    </row>
    <row r="64" spans="2:10" x14ac:dyDescent="0.3">
      <c r="B64" s="72" t="s">
        <v>323</v>
      </c>
      <c r="C64" s="64" t="s">
        <v>401</v>
      </c>
      <c r="D64" s="16" t="s">
        <v>417</v>
      </c>
      <c r="E64" s="64">
        <v>4</v>
      </c>
      <c r="F64" s="16" t="s">
        <v>424</v>
      </c>
      <c r="G64" s="63" t="s">
        <v>327</v>
      </c>
      <c r="H64" s="16" t="s">
        <v>425</v>
      </c>
      <c r="I64" s="65" t="s">
        <v>1884</v>
      </c>
      <c r="J64" s="66">
        <v>244.99</v>
      </c>
    </row>
    <row r="65" spans="2:10" x14ac:dyDescent="0.3">
      <c r="B65" s="72" t="s">
        <v>323</v>
      </c>
      <c r="C65" s="64" t="s">
        <v>401</v>
      </c>
      <c r="D65" s="16" t="s">
        <v>417</v>
      </c>
      <c r="E65" s="64">
        <v>5</v>
      </c>
      <c r="F65" s="16" t="s">
        <v>426</v>
      </c>
      <c r="G65" s="63" t="s">
        <v>327</v>
      </c>
      <c r="H65" s="16" t="s">
        <v>427</v>
      </c>
      <c r="I65" s="65" t="s">
        <v>1885</v>
      </c>
      <c r="J65" s="66">
        <v>538.22</v>
      </c>
    </row>
    <row r="66" spans="2:10" x14ac:dyDescent="0.3">
      <c r="B66" s="72" t="s">
        <v>323</v>
      </c>
      <c r="C66" s="64" t="s">
        <v>401</v>
      </c>
      <c r="D66" s="16" t="s">
        <v>417</v>
      </c>
      <c r="E66" s="64">
        <v>6</v>
      </c>
      <c r="F66" s="16" t="s">
        <v>428</v>
      </c>
      <c r="G66" s="63" t="s">
        <v>327</v>
      </c>
      <c r="H66" s="16" t="s">
        <v>429</v>
      </c>
      <c r="I66" s="65" t="s">
        <v>1886</v>
      </c>
      <c r="J66" s="66">
        <v>765.23</v>
      </c>
    </row>
    <row r="67" spans="2:10" x14ac:dyDescent="0.3">
      <c r="B67" s="72" t="s">
        <v>323</v>
      </c>
      <c r="C67" s="64" t="s">
        <v>401</v>
      </c>
      <c r="D67" s="16" t="s">
        <v>417</v>
      </c>
      <c r="E67" s="64">
        <v>7</v>
      </c>
      <c r="F67" s="16" t="s">
        <v>430</v>
      </c>
      <c r="G67" s="63" t="s">
        <v>327</v>
      </c>
      <c r="H67" s="16" t="s">
        <v>431</v>
      </c>
      <c r="I67" s="65" t="s">
        <v>1894</v>
      </c>
      <c r="J67" s="66">
        <v>0.67</v>
      </c>
    </row>
    <row r="68" spans="2:10" x14ac:dyDescent="0.3">
      <c r="B68" s="72" t="s">
        <v>323</v>
      </c>
      <c r="C68" s="64" t="s">
        <v>401</v>
      </c>
      <c r="D68" s="16" t="s">
        <v>432</v>
      </c>
      <c r="E68" s="64">
        <v>1</v>
      </c>
      <c r="F68" s="16" t="s">
        <v>433</v>
      </c>
      <c r="G68" s="63" t="s">
        <v>327</v>
      </c>
      <c r="H68" s="16" t="s">
        <v>434</v>
      </c>
      <c r="I68" s="65" t="s">
        <v>1884</v>
      </c>
      <c r="J68" s="66">
        <v>509.84</v>
      </c>
    </row>
    <row r="69" spans="2:10" x14ac:dyDescent="0.3">
      <c r="B69" s="72" t="s">
        <v>323</v>
      </c>
      <c r="C69" s="64" t="s">
        <v>401</v>
      </c>
      <c r="D69" s="16" t="s">
        <v>432</v>
      </c>
      <c r="E69" s="64">
        <v>2</v>
      </c>
      <c r="F69" s="16" t="s">
        <v>435</v>
      </c>
      <c r="G69" s="63" t="s">
        <v>327</v>
      </c>
      <c r="H69" s="16" t="s">
        <v>436</v>
      </c>
      <c r="I69" s="65" t="s">
        <v>1885</v>
      </c>
      <c r="J69" s="66">
        <v>1086.8399999999999</v>
      </c>
    </row>
    <row r="70" spans="2:10" x14ac:dyDescent="0.3">
      <c r="B70" s="72" t="s">
        <v>323</v>
      </c>
      <c r="C70" s="64" t="s">
        <v>401</v>
      </c>
      <c r="D70" s="16" t="s">
        <v>432</v>
      </c>
      <c r="E70" s="64">
        <v>3</v>
      </c>
      <c r="F70" s="16" t="s">
        <v>437</v>
      </c>
      <c r="G70" s="63" t="s">
        <v>327</v>
      </c>
      <c r="H70" s="16" t="s">
        <v>438</v>
      </c>
      <c r="I70" s="65" t="s">
        <v>1886</v>
      </c>
      <c r="J70" s="66">
        <v>1540.87</v>
      </c>
    </row>
    <row r="71" spans="2:10" x14ac:dyDescent="0.3">
      <c r="B71" s="72" t="s">
        <v>323</v>
      </c>
      <c r="C71" s="64" t="s">
        <v>401</v>
      </c>
      <c r="D71" s="16" t="s">
        <v>432</v>
      </c>
      <c r="E71" s="64">
        <v>4</v>
      </c>
      <c r="F71" s="16" t="s">
        <v>439</v>
      </c>
      <c r="G71" s="63" t="s">
        <v>327</v>
      </c>
      <c r="H71" s="16" t="s">
        <v>440</v>
      </c>
      <c r="I71" s="65" t="s">
        <v>1884</v>
      </c>
      <c r="J71" s="66">
        <v>509.84</v>
      </c>
    </row>
    <row r="72" spans="2:10" x14ac:dyDescent="0.3">
      <c r="B72" s="72" t="s">
        <v>323</v>
      </c>
      <c r="C72" s="64" t="s">
        <v>401</v>
      </c>
      <c r="D72" s="16" t="s">
        <v>432</v>
      </c>
      <c r="E72" s="64">
        <v>5</v>
      </c>
      <c r="F72" s="16" t="s">
        <v>441</v>
      </c>
      <c r="G72" s="63" t="s">
        <v>327</v>
      </c>
      <c r="H72" s="16" t="s">
        <v>442</v>
      </c>
      <c r="I72" s="65" t="s">
        <v>1885</v>
      </c>
      <c r="J72" s="66">
        <v>1086.8399999999999</v>
      </c>
    </row>
    <row r="73" spans="2:10" x14ac:dyDescent="0.3">
      <c r="B73" s="72" t="s">
        <v>323</v>
      </c>
      <c r="C73" s="64" t="s">
        <v>401</v>
      </c>
      <c r="D73" s="16" t="s">
        <v>432</v>
      </c>
      <c r="E73" s="64">
        <v>6</v>
      </c>
      <c r="F73" s="16" t="s">
        <v>443</v>
      </c>
      <c r="G73" s="63" t="s">
        <v>327</v>
      </c>
      <c r="H73" s="16" t="s">
        <v>444</v>
      </c>
      <c r="I73" s="65" t="s">
        <v>1886</v>
      </c>
      <c r="J73" s="66">
        <v>1540.87</v>
      </c>
    </row>
    <row r="74" spans="2:10" x14ac:dyDescent="0.3">
      <c r="B74" s="72" t="s">
        <v>323</v>
      </c>
      <c r="C74" s="64" t="s">
        <v>401</v>
      </c>
      <c r="D74" s="16" t="s">
        <v>432</v>
      </c>
      <c r="E74" s="64">
        <v>7</v>
      </c>
      <c r="F74" s="16" t="s">
        <v>445</v>
      </c>
      <c r="G74" s="63" t="s">
        <v>327</v>
      </c>
      <c r="H74" s="16" t="s">
        <v>446</v>
      </c>
      <c r="I74" s="65" t="s">
        <v>1894</v>
      </c>
      <c r="J74" s="66">
        <v>1.4</v>
      </c>
    </row>
    <row r="75" spans="2:10" x14ac:dyDescent="0.3">
      <c r="B75" s="72" t="s">
        <v>323</v>
      </c>
      <c r="C75" s="64" t="s">
        <v>401</v>
      </c>
      <c r="D75" s="16" t="s">
        <v>447</v>
      </c>
      <c r="E75" s="64">
        <v>1</v>
      </c>
      <c r="F75" s="16" t="s">
        <v>448</v>
      </c>
      <c r="G75" s="63" t="s">
        <v>327</v>
      </c>
      <c r="H75" s="16" t="s">
        <v>449</v>
      </c>
      <c r="I75" s="65" t="s">
        <v>1884</v>
      </c>
      <c r="J75" s="66">
        <v>604.42999999999995</v>
      </c>
    </row>
    <row r="76" spans="2:10" x14ac:dyDescent="0.3">
      <c r="B76" s="72" t="s">
        <v>323</v>
      </c>
      <c r="C76" s="64" t="s">
        <v>401</v>
      </c>
      <c r="D76" s="16" t="s">
        <v>447</v>
      </c>
      <c r="E76" s="64">
        <v>2</v>
      </c>
      <c r="F76" s="16" t="s">
        <v>450</v>
      </c>
      <c r="G76" s="63" t="s">
        <v>327</v>
      </c>
      <c r="H76" s="16" t="s">
        <v>451</v>
      </c>
      <c r="I76" s="65" t="s">
        <v>1885</v>
      </c>
      <c r="J76" s="66">
        <v>1304.4000000000001</v>
      </c>
    </row>
    <row r="77" spans="2:10" x14ac:dyDescent="0.3">
      <c r="B77" s="72" t="s">
        <v>323</v>
      </c>
      <c r="C77" s="64" t="s">
        <v>401</v>
      </c>
      <c r="D77" s="16" t="s">
        <v>447</v>
      </c>
      <c r="E77" s="64">
        <v>3</v>
      </c>
      <c r="F77" s="16" t="s">
        <v>452</v>
      </c>
      <c r="G77" s="63" t="s">
        <v>327</v>
      </c>
      <c r="H77" s="16" t="s">
        <v>453</v>
      </c>
      <c r="I77" s="65" t="s">
        <v>1886</v>
      </c>
      <c r="J77" s="66">
        <v>1843.56</v>
      </c>
    </row>
    <row r="78" spans="2:10" x14ac:dyDescent="0.3">
      <c r="B78" s="72" t="s">
        <v>323</v>
      </c>
      <c r="C78" s="64" t="s">
        <v>401</v>
      </c>
      <c r="D78" s="16" t="s">
        <v>447</v>
      </c>
      <c r="E78" s="64">
        <v>4</v>
      </c>
      <c r="F78" s="16" t="s">
        <v>454</v>
      </c>
      <c r="G78" s="63" t="s">
        <v>327</v>
      </c>
      <c r="H78" s="16" t="s">
        <v>455</v>
      </c>
      <c r="I78" s="65" t="s">
        <v>1884</v>
      </c>
      <c r="J78" s="66">
        <v>604.42999999999995</v>
      </c>
    </row>
    <row r="79" spans="2:10" x14ac:dyDescent="0.3">
      <c r="B79" s="72" t="s">
        <v>323</v>
      </c>
      <c r="C79" s="64" t="s">
        <v>401</v>
      </c>
      <c r="D79" s="16" t="s">
        <v>447</v>
      </c>
      <c r="E79" s="64">
        <v>5</v>
      </c>
      <c r="F79" s="16" t="s">
        <v>456</v>
      </c>
      <c r="G79" s="63" t="s">
        <v>327</v>
      </c>
      <c r="H79" s="16" t="s">
        <v>457</v>
      </c>
      <c r="I79" s="65" t="s">
        <v>1885</v>
      </c>
      <c r="J79" s="66">
        <v>1304.4000000000001</v>
      </c>
    </row>
    <row r="80" spans="2:10" x14ac:dyDescent="0.3">
      <c r="B80" s="72" t="s">
        <v>323</v>
      </c>
      <c r="C80" s="64" t="s">
        <v>401</v>
      </c>
      <c r="D80" s="16" t="s">
        <v>447</v>
      </c>
      <c r="E80" s="64">
        <v>6</v>
      </c>
      <c r="F80" s="16" t="s">
        <v>458</v>
      </c>
      <c r="G80" s="63" t="s">
        <v>327</v>
      </c>
      <c r="H80" s="16" t="s">
        <v>459</v>
      </c>
      <c r="I80" s="65" t="s">
        <v>1886</v>
      </c>
      <c r="J80" s="66">
        <v>1843.56</v>
      </c>
    </row>
    <row r="81" spans="2:10" x14ac:dyDescent="0.3">
      <c r="B81" s="72" t="s">
        <v>323</v>
      </c>
      <c r="C81" s="64" t="s">
        <v>401</v>
      </c>
      <c r="D81" s="16" t="s">
        <v>447</v>
      </c>
      <c r="E81" s="64">
        <v>7</v>
      </c>
      <c r="F81" s="16" t="s">
        <v>460</v>
      </c>
      <c r="G81" s="63" t="s">
        <v>327</v>
      </c>
      <c r="H81" s="16" t="s">
        <v>461</v>
      </c>
      <c r="I81" s="65" t="s">
        <v>1894</v>
      </c>
      <c r="J81" s="66">
        <v>1.66</v>
      </c>
    </row>
    <row r="82" spans="2:10" x14ac:dyDescent="0.3">
      <c r="B82" s="72" t="s">
        <v>323</v>
      </c>
      <c r="C82" s="64" t="s">
        <v>401</v>
      </c>
      <c r="D82" s="16" t="s">
        <v>462</v>
      </c>
      <c r="E82" s="64">
        <v>1</v>
      </c>
      <c r="F82" s="16" t="s">
        <v>463</v>
      </c>
      <c r="G82" s="63" t="s">
        <v>327</v>
      </c>
      <c r="H82" s="16" t="s">
        <v>464</v>
      </c>
      <c r="I82" s="65" t="s">
        <v>1884</v>
      </c>
      <c r="J82" s="66">
        <v>263.91000000000003</v>
      </c>
    </row>
    <row r="83" spans="2:10" x14ac:dyDescent="0.3">
      <c r="B83" s="72" t="s">
        <v>323</v>
      </c>
      <c r="C83" s="64" t="s">
        <v>401</v>
      </c>
      <c r="D83" s="16" t="s">
        <v>462</v>
      </c>
      <c r="E83" s="64">
        <v>2</v>
      </c>
      <c r="F83" s="16" t="s">
        <v>465</v>
      </c>
      <c r="G83" s="63" t="s">
        <v>327</v>
      </c>
      <c r="H83" s="16" t="s">
        <v>466</v>
      </c>
      <c r="I83" s="65" t="s">
        <v>1885</v>
      </c>
      <c r="J83" s="66">
        <v>755.78</v>
      </c>
    </row>
    <row r="84" spans="2:10" x14ac:dyDescent="0.3">
      <c r="B84" s="72" t="s">
        <v>323</v>
      </c>
      <c r="C84" s="64" t="s">
        <v>401</v>
      </c>
      <c r="D84" s="16" t="s">
        <v>462</v>
      </c>
      <c r="E84" s="64">
        <v>3</v>
      </c>
      <c r="F84" s="16" t="s">
        <v>467</v>
      </c>
      <c r="G84" s="63" t="s">
        <v>327</v>
      </c>
      <c r="H84" s="16" t="s">
        <v>468</v>
      </c>
      <c r="I84" s="65" t="s">
        <v>1886</v>
      </c>
      <c r="J84" s="66">
        <v>1190.8900000000001</v>
      </c>
    </row>
    <row r="85" spans="2:10" x14ac:dyDescent="0.3">
      <c r="B85" s="72" t="s">
        <v>323</v>
      </c>
      <c r="C85" s="64" t="s">
        <v>401</v>
      </c>
      <c r="D85" s="16" t="s">
        <v>462</v>
      </c>
      <c r="E85" s="64">
        <v>4</v>
      </c>
      <c r="F85" s="16" t="s">
        <v>469</v>
      </c>
      <c r="G85" s="63" t="s">
        <v>327</v>
      </c>
      <c r="H85" s="16" t="s">
        <v>470</v>
      </c>
      <c r="I85" s="65" t="s">
        <v>1884</v>
      </c>
      <c r="J85" s="66">
        <v>263.91000000000003</v>
      </c>
    </row>
    <row r="86" spans="2:10" x14ac:dyDescent="0.3">
      <c r="B86" s="72" t="s">
        <v>323</v>
      </c>
      <c r="C86" s="64" t="s">
        <v>401</v>
      </c>
      <c r="D86" s="16" t="s">
        <v>462</v>
      </c>
      <c r="E86" s="64">
        <v>5</v>
      </c>
      <c r="F86" s="16" t="s">
        <v>471</v>
      </c>
      <c r="G86" s="63" t="s">
        <v>327</v>
      </c>
      <c r="H86" s="16" t="s">
        <v>472</v>
      </c>
      <c r="I86" s="65" t="s">
        <v>1885</v>
      </c>
      <c r="J86" s="66">
        <v>755.78</v>
      </c>
    </row>
    <row r="87" spans="2:10" x14ac:dyDescent="0.3">
      <c r="B87" s="72" t="s">
        <v>323</v>
      </c>
      <c r="C87" s="64" t="s">
        <v>401</v>
      </c>
      <c r="D87" s="16" t="s">
        <v>462</v>
      </c>
      <c r="E87" s="64">
        <v>6</v>
      </c>
      <c r="F87" s="16" t="s">
        <v>473</v>
      </c>
      <c r="G87" s="63" t="s">
        <v>327</v>
      </c>
      <c r="H87" s="16" t="s">
        <v>474</v>
      </c>
      <c r="I87" s="65" t="s">
        <v>1886</v>
      </c>
      <c r="J87" s="66">
        <v>1190.8900000000001</v>
      </c>
    </row>
    <row r="88" spans="2:10" x14ac:dyDescent="0.3">
      <c r="B88" s="72" t="s">
        <v>323</v>
      </c>
      <c r="C88" s="64" t="s">
        <v>401</v>
      </c>
      <c r="D88" s="16" t="s">
        <v>462</v>
      </c>
      <c r="E88" s="64">
        <v>7</v>
      </c>
      <c r="F88" s="16" t="s">
        <v>475</v>
      </c>
      <c r="G88" s="63" t="s">
        <v>327</v>
      </c>
      <c r="H88" s="16" t="s">
        <v>476</v>
      </c>
      <c r="I88" s="65" t="s">
        <v>1894</v>
      </c>
      <c r="J88" s="66">
        <v>0.72</v>
      </c>
    </row>
    <row r="89" spans="2:10" x14ac:dyDescent="0.3">
      <c r="B89" s="72" t="s">
        <v>323</v>
      </c>
      <c r="C89" s="64" t="s">
        <v>477</v>
      </c>
      <c r="D89" s="16" t="s">
        <v>478</v>
      </c>
      <c r="E89" s="64">
        <v>1</v>
      </c>
      <c r="F89" s="16" t="s">
        <v>479</v>
      </c>
      <c r="G89" s="63" t="s">
        <v>327</v>
      </c>
      <c r="H89" s="16" t="s">
        <v>480</v>
      </c>
      <c r="I89" s="65" t="s">
        <v>1884</v>
      </c>
      <c r="J89" s="66">
        <v>93.64</v>
      </c>
    </row>
    <row r="90" spans="2:10" x14ac:dyDescent="0.3">
      <c r="B90" s="72" t="s">
        <v>323</v>
      </c>
      <c r="C90" s="64" t="s">
        <v>477</v>
      </c>
      <c r="D90" s="16" t="s">
        <v>478</v>
      </c>
      <c r="E90" s="64">
        <v>2</v>
      </c>
      <c r="F90" s="16" t="s">
        <v>481</v>
      </c>
      <c r="G90" s="63" t="s">
        <v>327</v>
      </c>
      <c r="H90" s="16" t="s">
        <v>482</v>
      </c>
      <c r="I90" s="65" t="s">
        <v>1885</v>
      </c>
      <c r="J90" s="66">
        <v>235.53</v>
      </c>
    </row>
    <row r="91" spans="2:10" x14ac:dyDescent="0.3">
      <c r="B91" s="72" t="s">
        <v>323</v>
      </c>
      <c r="C91" s="64" t="s">
        <v>477</v>
      </c>
      <c r="D91" s="16" t="s">
        <v>478</v>
      </c>
      <c r="E91" s="64">
        <v>3</v>
      </c>
      <c r="F91" s="16" t="s">
        <v>483</v>
      </c>
      <c r="G91" s="63" t="s">
        <v>327</v>
      </c>
      <c r="H91" s="16" t="s">
        <v>484</v>
      </c>
      <c r="I91" s="65" t="s">
        <v>1886</v>
      </c>
      <c r="J91" s="66">
        <v>330.12</v>
      </c>
    </row>
    <row r="92" spans="2:10" x14ac:dyDescent="0.3">
      <c r="B92" s="72" t="s">
        <v>323</v>
      </c>
      <c r="C92" s="64" t="s">
        <v>477</v>
      </c>
      <c r="D92" s="16" t="s">
        <v>478</v>
      </c>
      <c r="E92" s="64">
        <v>4</v>
      </c>
      <c r="F92" s="16" t="s">
        <v>485</v>
      </c>
      <c r="G92" s="63" t="s">
        <v>327</v>
      </c>
      <c r="H92" s="16" t="s">
        <v>486</v>
      </c>
      <c r="I92" s="65" t="s">
        <v>1884</v>
      </c>
      <c r="J92" s="66">
        <v>93.64</v>
      </c>
    </row>
    <row r="93" spans="2:10" x14ac:dyDescent="0.3">
      <c r="B93" s="72" t="s">
        <v>323</v>
      </c>
      <c r="C93" s="64" t="s">
        <v>477</v>
      </c>
      <c r="D93" s="16" t="s">
        <v>478</v>
      </c>
      <c r="E93" s="64">
        <v>5</v>
      </c>
      <c r="F93" s="16" t="s">
        <v>487</v>
      </c>
      <c r="G93" s="63" t="s">
        <v>327</v>
      </c>
      <c r="H93" s="16" t="s">
        <v>488</v>
      </c>
      <c r="I93" s="65" t="s">
        <v>1885</v>
      </c>
      <c r="J93" s="66">
        <v>235.53</v>
      </c>
    </row>
    <row r="94" spans="2:10" x14ac:dyDescent="0.3">
      <c r="B94" s="72" t="s">
        <v>323</v>
      </c>
      <c r="C94" s="64" t="s">
        <v>477</v>
      </c>
      <c r="D94" s="16" t="s">
        <v>478</v>
      </c>
      <c r="E94" s="64">
        <v>6</v>
      </c>
      <c r="F94" s="16" t="s">
        <v>489</v>
      </c>
      <c r="G94" s="63" t="s">
        <v>327</v>
      </c>
      <c r="H94" s="16" t="s">
        <v>490</v>
      </c>
      <c r="I94" s="65" t="s">
        <v>1886</v>
      </c>
      <c r="J94" s="66">
        <v>330.12</v>
      </c>
    </row>
    <row r="95" spans="2:10" x14ac:dyDescent="0.3">
      <c r="B95" s="72" t="s">
        <v>323</v>
      </c>
      <c r="C95" s="64" t="s">
        <v>477</v>
      </c>
      <c r="D95" s="16" t="s">
        <v>478</v>
      </c>
      <c r="E95" s="64">
        <v>7</v>
      </c>
      <c r="F95" s="16" t="s">
        <v>491</v>
      </c>
      <c r="G95" s="63" t="s">
        <v>327</v>
      </c>
      <c r="H95" s="16" t="s">
        <v>492</v>
      </c>
      <c r="I95" s="65" t="s">
        <v>1894</v>
      </c>
      <c r="J95" s="66">
        <v>0.26</v>
      </c>
    </row>
    <row r="96" spans="2:10" x14ac:dyDescent="0.3">
      <c r="B96" s="72" t="s">
        <v>323</v>
      </c>
      <c r="C96" s="64" t="s">
        <v>477</v>
      </c>
      <c r="D96" s="16" t="s">
        <v>493</v>
      </c>
      <c r="E96" s="64">
        <v>1</v>
      </c>
      <c r="F96" s="16" t="s">
        <v>494</v>
      </c>
      <c r="G96" s="63" t="s">
        <v>327</v>
      </c>
      <c r="H96" s="16" t="s">
        <v>495</v>
      </c>
      <c r="I96" s="65" t="s">
        <v>1884</v>
      </c>
      <c r="J96" s="66">
        <v>47.06</v>
      </c>
    </row>
    <row r="97" spans="2:10" x14ac:dyDescent="0.3">
      <c r="B97" s="72" t="s">
        <v>323</v>
      </c>
      <c r="C97" s="64" t="s">
        <v>477</v>
      </c>
      <c r="D97" s="16" t="s">
        <v>493</v>
      </c>
      <c r="E97" s="64">
        <v>2</v>
      </c>
      <c r="F97" s="16" t="s">
        <v>496</v>
      </c>
      <c r="G97" s="63" t="s">
        <v>327</v>
      </c>
      <c r="H97" s="16" t="s">
        <v>497</v>
      </c>
      <c r="I97" s="65" t="s">
        <v>1897</v>
      </c>
      <c r="J97" s="66">
        <v>0.13</v>
      </c>
    </row>
    <row r="98" spans="2:10" x14ac:dyDescent="0.3">
      <c r="B98" s="72" t="s">
        <v>323</v>
      </c>
      <c r="C98" s="64" t="s">
        <v>477</v>
      </c>
      <c r="D98" s="16" t="s">
        <v>498</v>
      </c>
      <c r="E98" s="64">
        <v>1</v>
      </c>
      <c r="F98" s="16" t="s">
        <v>499</v>
      </c>
      <c r="G98" s="63" t="s">
        <v>327</v>
      </c>
      <c r="H98" s="16" t="s">
        <v>500</v>
      </c>
      <c r="I98" s="65" t="s">
        <v>1884</v>
      </c>
      <c r="J98" s="66">
        <v>670.64</v>
      </c>
    </row>
    <row r="99" spans="2:10" x14ac:dyDescent="0.3">
      <c r="B99" s="72" t="s">
        <v>323</v>
      </c>
      <c r="C99" s="64" t="s">
        <v>477</v>
      </c>
      <c r="D99" s="16" t="s">
        <v>498</v>
      </c>
      <c r="E99" s="64">
        <v>2</v>
      </c>
      <c r="F99" s="16" t="s">
        <v>501</v>
      </c>
      <c r="G99" s="63" t="s">
        <v>327</v>
      </c>
      <c r="H99" s="16" t="s">
        <v>502</v>
      </c>
      <c r="I99" s="65" t="s">
        <v>1885</v>
      </c>
      <c r="J99" s="66">
        <v>1446.28</v>
      </c>
    </row>
    <row r="100" spans="2:10" x14ac:dyDescent="0.3">
      <c r="B100" s="72" t="s">
        <v>323</v>
      </c>
      <c r="C100" s="64" t="s">
        <v>477</v>
      </c>
      <c r="D100" s="16" t="s">
        <v>498</v>
      </c>
      <c r="E100" s="64">
        <v>3</v>
      </c>
      <c r="F100" s="16" t="s">
        <v>503</v>
      </c>
      <c r="G100" s="63" t="s">
        <v>327</v>
      </c>
      <c r="H100" s="16" t="s">
        <v>504</v>
      </c>
      <c r="I100" s="65" t="s">
        <v>1886</v>
      </c>
      <c r="J100" s="66">
        <v>2051.66</v>
      </c>
    </row>
    <row r="101" spans="2:10" x14ac:dyDescent="0.3">
      <c r="B101" s="72" t="s">
        <v>323</v>
      </c>
      <c r="C101" s="64" t="s">
        <v>477</v>
      </c>
      <c r="D101" s="16" t="s">
        <v>498</v>
      </c>
      <c r="E101" s="64">
        <v>4</v>
      </c>
      <c r="F101" s="16" t="s">
        <v>505</v>
      </c>
      <c r="G101" s="63" t="s">
        <v>327</v>
      </c>
      <c r="H101" s="16" t="s">
        <v>506</v>
      </c>
      <c r="I101" s="65" t="s">
        <v>1884</v>
      </c>
      <c r="J101" s="66">
        <v>670.64</v>
      </c>
    </row>
    <row r="102" spans="2:10" x14ac:dyDescent="0.3">
      <c r="B102" s="72" t="s">
        <v>323</v>
      </c>
      <c r="C102" s="64" t="s">
        <v>477</v>
      </c>
      <c r="D102" s="16" t="s">
        <v>498</v>
      </c>
      <c r="E102" s="64">
        <v>5</v>
      </c>
      <c r="F102" s="16" t="s">
        <v>507</v>
      </c>
      <c r="G102" s="63" t="s">
        <v>327</v>
      </c>
      <c r="H102" s="16" t="s">
        <v>508</v>
      </c>
      <c r="I102" s="65" t="s">
        <v>1885</v>
      </c>
      <c r="J102" s="66">
        <v>1446.28</v>
      </c>
    </row>
    <row r="103" spans="2:10" x14ac:dyDescent="0.3">
      <c r="B103" s="72" t="s">
        <v>323</v>
      </c>
      <c r="C103" s="64" t="s">
        <v>477</v>
      </c>
      <c r="D103" s="16" t="s">
        <v>498</v>
      </c>
      <c r="E103" s="64">
        <v>6</v>
      </c>
      <c r="F103" s="16" t="s">
        <v>509</v>
      </c>
      <c r="G103" s="63" t="s">
        <v>327</v>
      </c>
      <c r="H103" s="16" t="s">
        <v>510</v>
      </c>
      <c r="I103" s="65" t="s">
        <v>1886</v>
      </c>
      <c r="J103" s="66">
        <v>2051.66</v>
      </c>
    </row>
    <row r="104" spans="2:10" x14ac:dyDescent="0.3">
      <c r="B104" s="72" t="s">
        <v>323</v>
      </c>
      <c r="C104" s="64" t="s">
        <v>477</v>
      </c>
      <c r="D104" s="16" t="s">
        <v>498</v>
      </c>
      <c r="E104" s="64">
        <v>7</v>
      </c>
      <c r="F104" s="16" t="s">
        <v>511</v>
      </c>
      <c r="G104" s="63" t="s">
        <v>327</v>
      </c>
      <c r="H104" s="16" t="s">
        <v>512</v>
      </c>
      <c r="I104" s="65" t="s">
        <v>1894</v>
      </c>
      <c r="J104" s="66">
        <v>1.84</v>
      </c>
    </row>
    <row r="105" spans="2:10" x14ac:dyDescent="0.3">
      <c r="B105" s="72" t="s">
        <v>323</v>
      </c>
      <c r="C105" s="64" t="s">
        <v>477</v>
      </c>
      <c r="D105" s="16" t="s">
        <v>513</v>
      </c>
      <c r="E105" s="64">
        <v>1</v>
      </c>
      <c r="F105" s="16" t="s">
        <v>514</v>
      </c>
      <c r="G105" s="63" t="s">
        <v>327</v>
      </c>
      <c r="H105" s="16" t="s">
        <v>515</v>
      </c>
      <c r="I105" s="65" t="s">
        <v>1884</v>
      </c>
      <c r="J105" s="66">
        <v>604.65</v>
      </c>
    </row>
    <row r="106" spans="2:10" x14ac:dyDescent="0.3">
      <c r="B106" s="72" t="s">
        <v>323</v>
      </c>
      <c r="C106" s="64" t="s">
        <v>477</v>
      </c>
      <c r="D106" s="16" t="s">
        <v>513</v>
      </c>
      <c r="E106" s="64">
        <v>2</v>
      </c>
      <c r="F106" s="16" t="s">
        <v>516</v>
      </c>
      <c r="G106" s="63" t="s">
        <v>327</v>
      </c>
      <c r="H106" s="16" t="s">
        <v>517</v>
      </c>
      <c r="I106" s="65" t="s">
        <v>1897</v>
      </c>
      <c r="J106" s="66">
        <v>1.66</v>
      </c>
    </row>
    <row r="107" spans="2:10" x14ac:dyDescent="0.3">
      <c r="B107" s="72" t="s">
        <v>323</v>
      </c>
      <c r="C107" s="64" t="s">
        <v>477</v>
      </c>
      <c r="D107" s="16" t="s">
        <v>518</v>
      </c>
      <c r="E107" s="64">
        <v>1</v>
      </c>
      <c r="F107" s="16" t="s">
        <v>519</v>
      </c>
      <c r="G107" s="63" t="s">
        <v>327</v>
      </c>
      <c r="H107" s="16" t="s">
        <v>520</v>
      </c>
      <c r="I107" s="65" t="s">
        <v>1884</v>
      </c>
      <c r="J107" s="66">
        <v>878.74</v>
      </c>
    </row>
    <row r="108" spans="2:10" x14ac:dyDescent="0.3">
      <c r="B108" s="72" t="s">
        <v>323</v>
      </c>
      <c r="C108" s="64" t="s">
        <v>477</v>
      </c>
      <c r="D108" s="16" t="s">
        <v>518</v>
      </c>
      <c r="E108" s="64">
        <v>2</v>
      </c>
      <c r="F108" s="16" t="s">
        <v>521</v>
      </c>
      <c r="G108" s="63" t="s">
        <v>327</v>
      </c>
      <c r="H108" s="16" t="s">
        <v>522</v>
      </c>
      <c r="I108" s="65" t="s">
        <v>1885</v>
      </c>
      <c r="J108" s="66">
        <v>1890.86</v>
      </c>
    </row>
    <row r="109" spans="2:10" x14ac:dyDescent="0.3">
      <c r="B109" s="72" t="s">
        <v>323</v>
      </c>
      <c r="C109" s="64" t="s">
        <v>477</v>
      </c>
      <c r="D109" s="16" t="s">
        <v>518</v>
      </c>
      <c r="E109" s="64">
        <v>3</v>
      </c>
      <c r="F109" s="16" t="s">
        <v>523</v>
      </c>
      <c r="G109" s="63" t="s">
        <v>327</v>
      </c>
      <c r="H109" s="16" t="s">
        <v>524</v>
      </c>
      <c r="I109" s="65" t="s">
        <v>1886</v>
      </c>
      <c r="J109" s="66">
        <v>2675.95</v>
      </c>
    </row>
    <row r="110" spans="2:10" x14ac:dyDescent="0.3">
      <c r="B110" s="72" t="s">
        <v>323</v>
      </c>
      <c r="C110" s="64" t="s">
        <v>477</v>
      </c>
      <c r="D110" s="16" t="s">
        <v>518</v>
      </c>
      <c r="E110" s="64">
        <v>4</v>
      </c>
      <c r="F110" s="16" t="s">
        <v>525</v>
      </c>
      <c r="G110" s="63" t="s">
        <v>327</v>
      </c>
      <c r="H110" s="16" t="s">
        <v>526</v>
      </c>
      <c r="I110" s="65" t="s">
        <v>1884</v>
      </c>
      <c r="J110" s="66">
        <v>878.74</v>
      </c>
    </row>
    <row r="111" spans="2:10" x14ac:dyDescent="0.3">
      <c r="B111" s="72" t="s">
        <v>323</v>
      </c>
      <c r="C111" s="64" t="s">
        <v>477</v>
      </c>
      <c r="D111" s="16" t="s">
        <v>518</v>
      </c>
      <c r="E111" s="64">
        <v>5</v>
      </c>
      <c r="F111" s="16" t="s">
        <v>527</v>
      </c>
      <c r="G111" s="63" t="s">
        <v>327</v>
      </c>
      <c r="H111" s="16" t="s">
        <v>528</v>
      </c>
      <c r="I111" s="65" t="s">
        <v>1885</v>
      </c>
      <c r="J111" s="66">
        <v>1890.86</v>
      </c>
    </row>
    <row r="112" spans="2:10" x14ac:dyDescent="0.3">
      <c r="B112" s="72" t="s">
        <v>323</v>
      </c>
      <c r="C112" s="64" t="s">
        <v>477</v>
      </c>
      <c r="D112" s="16" t="s">
        <v>518</v>
      </c>
      <c r="E112" s="64">
        <v>6</v>
      </c>
      <c r="F112" s="16" t="s">
        <v>529</v>
      </c>
      <c r="G112" s="63" t="s">
        <v>327</v>
      </c>
      <c r="H112" s="16" t="s">
        <v>530</v>
      </c>
      <c r="I112" s="65" t="s">
        <v>1886</v>
      </c>
      <c r="J112" s="66">
        <v>2675.95</v>
      </c>
    </row>
    <row r="113" spans="2:10" x14ac:dyDescent="0.3">
      <c r="B113" s="72" t="s">
        <v>323</v>
      </c>
      <c r="C113" s="64" t="s">
        <v>477</v>
      </c>
      <c r="D113" s="16" t="s">
        <v>518</v>
      </c>
      <c r="E113" s="64">
        <v>7</v>
      </c>
      <c r="F113" s="16" t="s">
        <v>531</v>
      </c>
      <c r="G113" s="63" t="s">
        <v>327</v>
      </c>
      <c r="H113" s="16" t="s">
        <v>532</v>
      </c>
      <c r="I113" s="65" t="s">
        <v>1894</v>
      </c>
      <c r="J113" s="66">
        <v>2.41</v>
      </c>
    </row>
    <row r="114" spans="2:10" x14ac:dyDescent="0.3">
      <c r="B114" s="72" t="s">
        <v>323</v>
      </c>
      <c r="C114" s="64" t="s">
        <v>477</v>
      </c>
      <c r="D114" s="16" t="s">
        <v>533</v>
      </c>
      <c r="E114" s="64">
        <v>1</v>
      </c>
      <c r="F114" s="16" t="s">
        <v>534</v>
      </c>
      <c r="G114" s="63" t="s">
        <v>327</v>
      </c>
      <c r="H114" s="16" t="s">
        <v>535</v>
      </c>
      <c r="I114" s="65" t="s">
        <v>1884</v>
      </c>
      <c r="J114" s="66">
        <v>790.52</v>
      </c>
    </row>
    <row r="115" spans="2:10" x14ac:dyDescent="0.3">
      <c r="B115" s="72" t="s">
        <v>323</v>
      </c>
      <c r="C115" s="64" t="s">
        <v>477</v>
      </c>
      <c r="D115" s="16" t="s">
        <v>533</v>
      </c>
      <c r="E115" s="64">
        <v>2</v>
      </c>
      <c r="F115" s="16" t="s">
        <v>536</v>
      </c>
      <c r="G115" s="63" t="s">
        <v>327</v>
      </c>
      <c r="H115" s="16" t="s">
        <v>537</v>
      </c>
      <c r="I115" s="65" t="s">
        <v>1897</v>
      </c>
      <c r="J115" s="66">
        <v>2.17</v>
      </c>
    </row>
    <row r="116" spans="2:10" x14ac:dyDescent="0.3">
      <c r="B116" s="72" t="s">
        <v>323</v>
      </c>
      <c r="C116" s="64" t="s">
        <v>477</v>
      </c>
      <c r="D116" s="16" t="s">
        <v>538</v>
      </c>
      <c r="E116" s="64">
        <v>1</v>
      </c>
      <c r="F116" s="16" t="s">
        <v>539</v>
      </c>
      <c r="G116" s="63" t="s">
        <v>327</v>
      </c>
      <c r="H116" s="16" t="s">
        <v>540</v>
      </c>
      <c r="I116" s="65" t="s">
        <v>1884</v>
      </c>
      <c r="J116" s="66">
        <v>377.41</v>
      </c>
    </row>
    <row r="117" spans="2:10" x14ac:dyDescent="0.3">
      <c r="B117" s="72" t="s">
        <v>323</v>
      </c>
      <c r="C117" s="64" t="s">
        <v>477</v>
      </c>
      <c r="D117" s="16" t="s">
        <v>538</v>
      </c>
      <c r="E117" s="64">
        <v>2</v>
      </c>
      <c r="F117" s="16" t="s">
        <v>541</v>
      </c>
      <c r="G117" s="63" t="s">
        <v>327</v>
      </c>
      <c r="H117" s="16" t="s">
        <v>542</v>
      </c>
      <c r="I117" s="65" t="s">
        <v>1885</v>
      </c>
      <c r="J117" s="66">
        <v>1077.3800000000001</v>
      </c>
    </row>
    <row r="118" spans="2:10" x14ac:dyDescent="0.3">
      <c r="B118" s="72" t="s">
        <v>323</v>
      </c>
      <c r="C118" s="64" t="s">
        <v>477</v>
      </c>
      <c r="D118" s="16" t="s">
        <v>538</v>
      </c>
      <c r="E118" s="64">
        <v>3</v>
      </c>
      <c r="F118" s="16" t="s">
        <v>543</v>
      </c>
      <c r="G118" s="63" t="s">
        <v>327</v>
      </c>
      <c r="H118" s="16" t="s">
        <v>544</v>
      </c>
      <c r="I118" s="65" t="s">
        <v>1886</v>
      </c>
      <c r="J118" s="66">
        <v>1701.68</v>
      </c>
    </row>
    <row r="119" spans="2:10" x14ac:dyDescent="0.3">
      <c r="B119" s="72" t="s">
        <v>323</v>
      </c>
      <c r="C119" s="64" t="s">
        <v>477</v>
      </c>
      <c r="D119" s="16" t="s">
        <v>538</v>
      </c>
      <c r="E119" s="64">
        <v>4</v>
      </c>
      <c r="F119" s="16" t="s">
        <v>545</v>
      </c>
      <c r="G119" s="63" t="s">
        <v>327</v>
      </c>
      <c r="H119" s="16" t="s">
        <v>546</v>
      </c>
      <c r="I119" s="65" t="s">
        <v>1884</v>
      </c>
      <c r="J119" s="66">
        <v>377.41</v>
      </c>
    </row>
    <row r="120" spans="2:10" x14ac:dyDescent="0.3">
      <c r="B120" s="72" t="s">
        <v>323</v>
      </c>
      <c r="C120" s="64" t="s">
        <v>477</v>
      </c>
      <c r="D120" s="16" t="s">
        <v>538</v>
      </c>
      <c r="E120" s="64">
        <v>5</v>
      </c>
      <c r="F120" s="16" t="s">
        <v>547</v>
      </c>
      <c r="G120" s="63" t="s">
        <v>327</v>
      </c>
      <c r="H120" s="16" t="s">
        <v>548</v>
      </c>
      <c r="I120" s="65" t="s">
        <v>1885</v>
      </c>
      <c r="J120" s="66">
        <v>1077.3800000000001</v>
      </c>
    </row>
    <row r="121" spans="2:10" x14ac:dyDescent="0.3">
      <c r="B121" s="72" t="s">
        <v>323</v>
      </c>
      <c r="C121" s="64" t="s">
        <v>477</v>
      </c>
      <c r="D121" s="16" t="s">
        <v>538</v>
      </c>
      <c r="E121" s="64">
        <v>6</v>
      </c>
      <c r="F121" s="16" t="s">
        <v>549</v>
      </c>
      <c r="G121" s="63" t="s">
        <v>327</v>
      </c>
      <c r="H121" s="16" t="s">
        <v>550</v>
      </c>
      <c r="I121" s="65" t="s">
        <v>1886</v>
      </c>
      <c r="J121" s="66">
        <v>1701.68</v>
      </c>
    </row>
    <row r="122" spans="2:10" x14ac:dyDescent="0.3">
      <c r="B122" s="72" t="s">
        <v>323</v>
      </c>
      <c r="C122" s="64" t="s">
        <v>477</v>
      </c>
      <c r="D122" s="16" t="s">
        <v>538</v>
      </c>
      <c r="E122" s="64">
        <v>7</v>
      </c>
      <c r="F122" s="16" t="s">
        <v>551</v>
      </c>
      <c r="G122" s="63" t="s">
        <v>327</v>
      </c>
      <c r="H122" s="16" t="s">
        <v>552</v>
      </c>
      <c r="I122" s="65" t="s">
        <v>1894</v>
      </c>
      <c r="J122" s="66">
        <v>1.03</v>
      </c>
    </row>
    <row r="123" spans="2:10" x14ac:dyDescent="0.3">
      <c r="B123" s="72" t="s">
        <v>323</v>
      </c>
      <c r="C123" s="64" t="s">
        <v>477</v>
      </c>
      <c r="D123" s="16" t="s">
        <v>553</v>
      </c>
      <c r="E123" s="64">
        <v>1</v>
      </c>
      <c r="F123" s="16" t="s">
        <v>554</v>
      </c>
      <c r="G123" s="63" t="s">
        <v>327</v>
      </c>
      <c r="H123" s="16" t="s">
        <v>555</v>
      </c>
      <c r="I123" s="65" t="s">
        <v>1884</v>
      </c>
      <c r="J123" s="66">
        <v>869.6</v>
      </c>
    </row>
    <row r="124" spans="2:10" x14ac:dyDescent="0.3">
      <c r="B124" s="72" t="s">
        <v>323</v>
      </c>
      <c r="C124" s="64" t="s">
        <v>477</v>
      </c>
      <c r="D124" s="16" t="s">
        <v>553</v>
      </c>
      <c r="E124" s="64">
        <v>2</v>
      </c>
      <c r="F124" s="16" t="s">
        <v>556</v>
      </c>
      <c r="G124" s="63" t="s">
        <v>327</v>
      </c>
      <c r="H124" s="16" t="s">
        <v>557</v>
      </c>
      <c r="I124" s="65" t="s">
        <v>1897</v>
      </c>
      <c r="J124" s="66">
        <v>2.38</v>
      </c>
    </row>
    <row r="125" spans="2:10" x14ac:dyDescent="0.3">
      <c r="B125" s="72" t="s">
        <v>323</v>
      </c>
      <c r="C125" s="64" t="s">
        <v>477</v>
      </c>
      <c r="D125" s="16" t="s">
        <v>558</v>
      </c>
      <c r="E125" s="64">
        <v>1</v>
      </c>
      <c r="F125" s="16" t="s">
        <v>559</v>
      </c>
      <c r="G125" s="63" t="s">
        <v>327</v>
      </c>
      <c r="H125" s="16" t="s">
        <v>560</v>
      </c>
      <c r="I125" s="65" t="s">
        <v>1884</v>
      </c>
      <c r="J125" s="66">
        <v>178.78</v>
      </c>
    </row>
    <row r="126" spans="2:10" x14ac:dyDescent="0.3">
      <c r="B126" s="72" t="s">
        <v>323</v>
      </c>
      <c r="C126" s="64" t="s">
        <v>477</v>
      </c>
      <c r="D126" s="16" t="s">
        <v>558</v>
      </c>
      <c r="E126" s="64">
        <v>1</v>
      </c>
      <c r="F126" s="16" t="s">
        <v>561</v>
      </c>
      <c r="G126" s="63" t="s">
        <v>327</v>
      </c>
      <c r="H126" s="16" t="s">
        <v>562</v>
      </c>
      <c r="I126" s="65" t="s">
        <v>1885</v>
      </c>
      <c r="J126" s="66">
        <v>519.29999999999995</v>
      </c>
    </row>
    <row r="127" spans="2:10" x14ac:dyDescent="0.3">
      <c r="B127" s="72" t="s">
        <v>323</v>
      </c>
      <c r="C127" s="64" t="s">
        <v>477</v>
      </c>
      <c r="D127" s="16" t="s">
        <v>558</v>
      </c>
      <c r="E127" s="64">
        <v>1</v>
      </c>
      <c r="F127" s="16" t="s">
        <v>563</v>
      </c>
      <c r="G127" s="63" t="s">
        <v>327</v>
      </c>
      <c r="H127" s="16" t="s">
        <v>564</v>
      </c>
      <c r="I127" s="65" t="s">
        <v>1886</v>
      </c>
      <c r="J127" s="66">
        <v>850.37</v>
      </c>
    </row>
    <row r="128" spans="2:10" x14ac:dyDescent="0.3">
      <c r="B128" s="72" t="s">
        <v>323</v>
      </c>
      <c r="C128" s="64" t="s">
        <v>477</v>
      </c>
      <c r="D128" s="16" t="s">
        <v>558</v>
      </c>
      <c r="E128" s="64">
        <v>2</v>
      </c>
      <c r="F128" s="16" t="s">
        <v>565</v>
      </c>
      <c r="G128" s="63" t="s">
        <v>327</v>
      </c>
      <c r="H128" s="16" t="s">
        <v>566</v>
      </c>
      <c r="I128" s="65" t="s">
        <v>1884</v>
      </c>
      <c r="J128" s="66">
        <v>869.28</v>
      </c>
    </row>
    <row r="129" spans="2:10" x14ac:dyDescent="0.3">
      <c r="B129" s="72" t="s">
        <v>323</v>
      </c>
      <c r="C129" s="64" t="s">
        <v>477</v>
      </c>
      <c r="D129" s="16" t="s">
        <v>558</v>
      </c>
      <c r="E129" s="64">
        <v>2</v>
      </c>
      <c r="F129" s="16" t="s">
        <v>567</v>
      </c>
      <c r="G129" s="63" t="s">
        <v>327</v>
      </c>
      <c r="H129" s="16" t="s">
        <v>568</v>
      </c>
      <c r="I129" s="65" t="s">
        <v>1885</v>
      </c>
      <c r="J129" s="66">
        <v>2534.0700000000002</v>
      </c>
    </row>
    <row r="130" spans="2:10" x14ac:dyDescent="0.3">
      <c r="B130" s="72" t="s">
        <v>323</v>
      </c>
      <c r="C130" s="64" t="s">
        <v>477</v>
      </c>
      <c r="D130" s="16" t="s">
        <v>558</v>
      </c>
      <c r="E130" s="64">
        <v>2</v>
      </c>
      <c r="F130" s="16" t="s">
        <v>569</v>
      </c>
      <c r="G130" s="63" t="s">
        <v>327</v>
      </c>
      <c r="H130" s="16" t="s">
        <v>570</v>
      </c>
      <c r="I130" s="65" t="s">
        <v>1886</v>
      </c>
      <c r="J130" s="66">
        <v>4132.6400000000003</v>
      </c>
    </row>
    <row r="131" spans="2:10" x14ac:dyDescent="0.3">
      <c r="B131" s="72" t="s">
        <v>323</v>
      </c>
      <c r="C131" s="64" t="s">
        <v>477</v>
      </c>
      <c r="D131" s="16" t="s">
        <v>558</v>
      </c>
      <c r="E131" s="64">
        <v>3</v>
      </c>
      <c r="F131" s="16" t="s">
        <v>571</v>
      </c>
      <c r="G131" s="63" t="s">
        <v>327</v>
      </c>
      <c r="H131" s="16" t="s">
        <v>572</v>
      </c>
      <c r="I131" s="65" t="s">
        <v>1884</v>
      </c>
      <c r="J131" s="66">
        <v>3404.3</v>
      </c>
    </row>
    <row r="132" spans="2:10" x14ac:dyDescent="0.3">
      <c r="B132" s="72" t="s">
        <v>323</v>
      </c>
      <c r="C132" s="64" t="s">
        <v>477</v>
      </c>
      <c r="D132" s="16" t="s">
        <v>558</v>
      </c>
      <c r="E132" s="64">
        <v>3</v>
      </c>
      <c r="F132" s="16" t="s">
        <v>573</v>
      </c>
      <c r="G132" s="63" t="s">
        <v>327</v>
      </c>
      <c r="H132" s="16" t="s">
        <v>574</v>
      </c>
      <c r="I132" s="65" t="s">
        <v>1885</v>
      </c>
      <c r="J132" s="66">
        <v>9912.1</v>
      </c>
    </row>
    <row r="133" spans="2:10" x14ac:dyDescent="0.3">
      <c r="B133" s="72" t="s">
        <v>323</v>
      </c>
      <c r="C133" s="64" t="s">
        <v>477</v>
      </c>
      <c r="D133" s="16" t="s">
        <v>558</v>
      </c>
      <c r="E133" s="64">
        <v>3</v>
      </c>
      <c r="F133" s="16" t="s">
        <v>575</v>
      </c>
      <c r="G133" s="63" t="s">
        <v>327</v>
      </c>
      <c r="H133" s="16" t="s">
        <v>576</v>
      </c>
      <c r="I133" s="65" t="s">
        <v>1886</v>
      </c>
      <c r="J133" s="66">
        <v>16173.96</v>
      </c>
    </row>
    <row r="134" spans="2:10" x14ac:dyDescent="0.3">
      <c r="B134" s="72" t="s">
        <v>323</v>
      </c>
      <c r="C134" s="64" t="s">
        <v>477</v>
      </c>
      <c r="D134" s="16" t="s">
        <v>558</v>
      </c>
      <c r="E134" s="64">
        <v>4</v>
      </c>
      <c r="F134" s="16" t="s">
        <v>577</v>
      </c>
      <c r="G134" s="63" t="s">
        <v>327</v>
      </c>
      <c r="H134" s="16" t="s">
        <v>578</v>
      </c>
      <c r="I134" s="65" t="s">
        <v>1884</v>
      </c>
      <c r="J134" s="66">
        <v>178.78</v>
      </c>
    </row>
    <row r="135" spans="2:10" x14ac:dyDescent="0.3">
      <c r="B135" s="72" t="s">
        <v>323</v>
      </c>
      <c r="C135" s="64" t="s">
        <v>477</v>
      </c>
      <c r="D135" s="16" t="s">
        <v>558</v>
      </c>
      <c r="E135" s="64">
        <v>4</v>
      </c>
      <c r="F135" s="16" t="s">
        <v>579</v>
      </c>
      <c r="G135" s="63" t="s">
        <v>327</v>
      </c>
      <c r="H135" s="16" t="s">
        <v>580</v>
      </c>
      <c r="I135" s="65" t="s">
        <v>1885</v>
      </c>
      <c r="J135" s="66">
        <v>519.29999999999995</v>
      </c>
    </row>
    <row r="136" spans="2:10" x14ac:dyDescent="0.3">
      <c r="B136" s="72" t="s">
        <v>323</v>
      </c>
      <c r="C136" s="64" t="s">
        <v>477</v>
      </c>
      <c r="D136" s="16" t="s">
        <v>558</v>
      </c>
      <c r="E136" s="64">
        <v>4</v>
      </c>
      <c r="F136" s="16" t="s">
        <v>581</v>
      </c>
      <c r="G136" s="63" t="s">
        <v>327</v>
      </c>
      <c r="H136" s="16" t="s">
        <v>582</v>
      </c>
      <c r="I136" s="65" t="s">
        <v>1886</v>
      </c>
      <c r="J136" s="66">
        <v>850.37</v>
      </c>
    </row>
    <row r="137" spans="2:10" x14ac:dyDescent="0.3">
      <c r="B137" s="72" t="s">
        <v>323</v>
      </c>
      <c r="C137" s="64" t="s">
        <v>477</v>
      </c>
      <c r="D137" s="16" t="s">
        <v>558</v>
      </c>
      <c r="E137" s="64">
        <v>5</v>
      </c>
      <c r="F137" s="16" t="s">
        <v>583</v>
      </c>
      <c r="G137" s="63" t="s">
        <v>327</v>
      </c>
      <c r="H137" s="16" t="s">
        <v>584</v>
      </c>
      <c r="I137" s="65" t="s">
        <v>1884</v>
      </c>
      <c r="J137" s="66">
        <v>869.28</v>
      </c>
    </row>
    <row r="138" spans="2:10" x14ac:dyDescent="0.3">
      <c r="B138" s="72" t="s">
        <v>323</v>
      </c>
      <c r="C138" s="64" t="s">
        <v>477</v>
      </c>
      <c r="D138" s="16" t="s">
        <v>558</v>
      </c>
      <c r="E138" s="64">
        <v>5</v>
      </c>
      <c r="F138" s="16" t="s">
        <v>585</v>
      </c>
      <c r="G138" s="63" t="s">
        <v>327</v>
      </c>
      <c r="H138" s="16" t="s">
        <v>586</v>
      </c>
      <c r="I138" s="65" t="s">
        <v>1885</v>
      </c>
      <c r="J138" s="66">
        <v>2534.0700000000002</v>
      </c>
    </row>
    <row r="139" spans="2:10" x14ac:dyDescent="0.3">
      <c r="B139" s="72" t="s">
        <v>323</v>
      </c>
      <c r="C139" s="64" t="s">
        <v>477</v>
      </c>
      <c r="D139" s="16" t="s">
        <v>558</v>
      </c>
      <c r="E139" s="64">
        <v>5</v>
      </c>
      <c r="F139" s="16" t="s">
        <v>587</v>
      </c>
      <c r="G139" s="63" t="s">
        <v>327</v>
      </c>
      <c r="H139" s="16" t="s">
        <v>588</v>
      </c>
      <c r="I139" s="65" t="s">
        <v>1886</v>
      </c>
      <c r="J139" s="66">
        <v>4132.6400000000003</v>
      </c>
    </row>
    <row r="140" spans="2:10" x14ac:dyDescent="0.3">
      <c r="B140" s="72" t="s">
        <v>323</v>
      </c>
      <c r="C140" s="64" t="s">
        <v>477</v>
      </c>
      <c r="D140" s="16" t="s">
        <v>558</v>
      </c>
      <c r="E140" s="64">
        <v>6</v>
      </c>
      <c r="F140" s="16" t="s">
        <v>589</v>
      </c>
      <c r="G140" s="63" t="s">
        <v>327</v>
      </c>
      <c r="H140" s="16" t="s">
        <v>590</v>
      </c>
      <c r="I140" s="65" t="s">
        <v>1884</v>
      </c>
      <c r="J140" s="66">
        <v>3404.3</v>
      </c>
    </row>
    <row r="141" spans="2:10" x14ac:dyDescent="0.3">
      <c r="B141" s="72" t="s">
        <v>323</v>
      </c>
      <c r="C141" s="64" t="s">
        <v>477</v>
      </c>
      <c r="D141" s="16" t="s">
        <v>558</v>
      </c>
      <c r="E141" s="64">
        <v>6</v>
      </c>
      <c r="F141" s="16" t="s">
        <v>591</v>
      </c>
      <c r="G141" s="63" t="s">
        <v>327</v>
      </c>
      <c r="H141" s="16" t="s">
        <v>592</v>
      </c>
      <c r="I141" s="65" t="s">
        <v>1885</v>
      </c>
      <c r="J141" s="66">
        <v>9912.1</v>
      </c>
    </row>
    <row r="142" spans="2:10" x14ac:dyDescent="0.3">
      <c r="B142" s="72" t="s">
        <v>323</v>
      </c>
      <c r="C142" s="64" t="s">
        <v>477</v>
      </c>
      <c r="D142" s="16" t="s">
        <v>558</v>
      </c>
      <c r="E142" s="64">
        <v>6</v>
      </c>
      <c r="F142" s="16" t="s">
        <v>593</v>
      </c>
      <c r="G142" s="63" t="s">
        <v>327</v>
      </c>
      <c r="H142" s="16" t="s">
        <v>594</v>
      </c>
      <c r="I142" s="65" t="s">
        <v>1886</v>
      </c>
      <c r="J142" s="66">
        <v>16173.96</v>
      </c>
    </row>
    <row r="143" spans="2:10" x14ac:dyDescent="0.3">
      <c r="B143" s="72" t="s">
        <v>323</v>
      </c>
      <c r="C143" s="64" t="s">
        <v>477</v>
      </c>
      <c r="D143" s="16" t="s">
        <v>558</v>
      </c>
      <c r="E143" s="64">
        <v>7</v>
      </c>
      <c r="F143" s="16" t="s">
        <v>595</v>
      </c>
      <c r="G143" s="63" t="s">
        <v>327</v>
      </c>
      <c r="H143" s="16" t="s">
        <v>596</v>
      </c>
      <c r="I143" s="65" t="s">
        <v>1894</v>
      </c>
      <c r="J143" s="66">
        <v>0.49</v>
      </c>
    </row>
    <row r="144" spans="2:10" x14ac:dyDescent="0.3">
      <c r="B144" s="72" t="s">
        <v>323</v>
      </c>
      <c r="C144" s="64" t="s">
        <v>477</v>
      </c>
      <c r="D144" s="16" t="s">
        <v>558</v>
      </c>
      <c r="E144" s="64">
        <v>7</v>
      </c>
      <c r="F144" s="16" t="s">
        <v>597</v>
      </c>
      <c r="G144" s="63" t="s">
        <v>327</v>
      </c>
      <c r="H144" s="16" t="s">
        <v>598</v>
      </c>
      <c r="I144" s="65" t="s">
        <v>1894</v>
      </c>
      <c r="J144" s="66">
        <v>2.38</v>
      </c>
    </row>
    <row r="145" spans="2:10" x14ac:dyDescent="0.3">
      <c r="B145" s="72" t="s">
        <v>323</v>
      </c>
      <c r="C145" s="64" t="s">
        <v>477</v>
      </c>
      <c r="D145" s="16" t="s">
        <v>558</v>
      </c>
      <c r="E145" s="64">
        <v>7</v>
      </c>
      <c r="F145" s="16" t="s">
        <v>599</v>
      </c>
      <c r="G145" s="63" t="s">
        <v>327</v>
      </c>
      <c r="H145" s="16" t="s">
        <v>600</v>
      </c>
      <c r="I145" s="65" t="s">
        <v>1894</v>
      </c>
      <c r="J145" s="66">
        <v>9.33</v>
      </c>
    </row>
    <row r="146" spans="2:10" x14ac:dyDescent="0.3">
      <c r="B146" s="72" t="s">
        <v>323</v>
      </c>
      <c r="C146" s="64" t="s">
        <v>477</v>
      </c>
      <c r="D146" s="16" t="s">
        <v>601</v>
      </c>
      <c r="E146" s="64">
        <v>1</v>
      </c>
      <c r="F146" s="16" t="s">
        <v>602</v>
      </c>
      <c r="G146" s="63" t="s">
        <v>327</v>
      </c>
      <c r="H146" s="16" t="s">
        <v>603</v>
      </c>
      <c r="I146" s="65" t="s">
        <v>1884</v>
      </c>
      <c r="J146" s="66">
        <v>178.78</v>
      </c>
    </row>
    <row r="147" spans="2:10" x14ac:dyDescent="0.3">
      <c r="B147" s="72" t="s">
        <v>323</v>
      </c>
      <c r="C147" s="64" t="s">
        <v>477</v>
      </c>
      <c r="D147" s="16" t="s">
        <v>601</v>
      </c>
      <c r="E147" s="64">
        <v>1</v>
      </c>
      <c r="F147" s="16" t="s">
        <v>604</v>
      </c>
      <c r="G147" s="63" t="s">
        <v>327</v>
      </c>
      <c r="H147" s="16" t="s">
        <v>605</v>
      </c>
      <c r="I147" s="65" t="s">
        <v>1885</v>
      </c>
      <c r="J147" s="66">
        <v>519.29999999999995</v>
      </c>
    </row>
    <row r="148" spans="2:10" x14ac:dyDescent="0.3">
      <c r="B148" s="72" t="s">
        <v>323</v>
      </c>
      <c r="C148" s="64" t="s">
        <v>477</v>
      </c>
      <c r="D148" s="16" t="s">
        <v>601</v>
      </c>
      <c r="E148" s="64">
        <v>1</v>
      </c>
      <c r="F148" s="16" t="s">
        <v>606</v>
      </c>
      <c r="G148" s="63" t="s">
        <v>327</v>
      </c>
      <c r="H148" s="16" t="s">
        <v>607</v>
      </c>
      <c r="I148" s="65" t="s">
        <v>1886</v>
      </c>
      <c r="J148" s="66">
        <v>850.37</v>
      </c>
    </row>
    <row r="149" spans="2:10" x14ac:dyDescent="0.3">
      <c r="B149" s="72" t="s">
        <v>323</v>
      </c>
      <c r="C149" s="64" t="s">
        <v>477</v>
      </c>
      <c r="D149" s="16" t="s">
        <v>601</v>
      </c>
      <c r="E149" s="64">
        <v>2</v>
      </c>
      <c r="F149" s="16" t="s">
        <v>608</v>
      </c>
      <c r="G149" s="63" t="s">
        <v>327</v>
      </c>
      <c r="H149" s="16" t="s">
        <v>609</v>
      </c>
      <c r="I149" s="65" t="s">
        <v>1884</v>
      </c>
      <c r="J149" s="66">
        <v>869.28</v>
      </c>
    </row>
    <row r="150" spans="2:10" x14ac:dyDescent="0.3">
      <c r="B150" s="72" t="s">
        <v>323</v>
      </c>
      <c r="C150" s="64" t="s">
        <v>477</v>
      </c>
      <c r="D150" s="16" t="s">
        <v>601</v>
      </c>
      <c r="E150" s="64">
        <v>2</v>
      </c>
      <c r="F150" s="16" t="s">
        <v>610</v>
      </c>
      <c r="G150" s="63" t="s">
        <v>327</v>
      </c>
      <c r="H150" s="16" t="s">
        <v>611</v>
      </c>
      <c r="I150" s="65" t="s">
        <v>1885</v>
      </c>
      <c r="J150" s="66">
        <v>2534.0700000000002</v>
      </c>
    </row>
    <row r="151" spans="2:10" x14ac:dyDescent="0.3">
      <c r="B151" s="72" t="s">
        <v>323</v>
      </c>
      <c r="C151" s="64" t="s">
        <v>477</v>
      </c>
      <c r="D151" s="16" t="s">
        <v>601</v>
      </c>
      <c r="E151" s="64">
        <v>2</v>
      </c>
      <c r="F151" s="16" t="s">
        <v>612</v>
      </c>
      <c r="G151" s="63" t="s">
        <v>327</v>
      </c>
      <c r="H151" s="16" t="s">
        <v>613</v>
      </c>
      <c r="I151" s="65" t="s">
        <v>1886</v>
      </c>
      <c r="J151" s="66">
        <v>4132.6400000000003</v>
      </c>
    </row>
    <row r="152" spans="2:10" x14ac:dyDescent="0.3">
      <c r="B152" s="72" t="s">
        <v>323</v>
      </c>
      <c r="C152" s="64" t="s">
        <v>477</v>
      </c>
      <c r="D152" s="16" t="s">
        <v>601</v>
      </c>
      <c r="E152" s="64">
        <v>3</v>
      </c>
      <c r="F152" s="16" t="s">
        <v>614</v>
      </c>
      <c r="G152" s="63" t="s">
        <v>327</v>
      </c>
      <c r="H152" s="16" t="s">
        <v>615</v>
      </c>
      <c r="I152" s="65" t="s">
        <v>1884</v>
      </c>
      <c r="J152" s="66">
        <v>3404.3</v>
      </c>
    </row>
    <row r="153" spans="2:10" x14ac:dyDescent="0.3">
      <c r="B153" s="72" t="s">
        <v>323</v>
      </c>
      <c r="C153" s="64" t="s">
        <v>477</v>
      </c>
      <c r="D153" s="16" t="s">
        <v>601</v>
      </c>
      <c r="E153" s="64">
        <v>3</v>
      </c>
      <c r="F153" s="16" t="s">
        <v>616</v>
      </c>
      <c r="G153" s="63" t="s">
        <v>327</v>
      </c>
      <c r="H153" s="16" t="s">
        <v>617</v>
      </c>
      <c r="I153" s="65" t="s">
        <v>1885</v>
      </c>
      <c r="J153" s="66">
        <v>9912.1</v>
      </c>
    </row>
    <row r="154" spans="2:10" x14ac:dyDescent="0.3">
      <c r="B154" s="72" t="s">
        <v>323</v>
      </c>
      <c r="C154" s="64" t="s">
        <v>477</v>
      </c>
      <c r="D154" s="16" t="s">
        <v>601</v>
      </c>
      <c r="E154" s="64">
        <v>3</v>
      </c>
      <c r="F154" s="16" t="s">
        <v>618</v>
      </c>
      <c r="G154" s="63" t="s">
        <v>327</v>
      </c>
      <c r="H154" s="16" t="s">
        <v>619</v>
      </c>
      <c r="I154" s="65" t="s">
        <v>1886</v>
      </c>
      <c r="J154" s="66">
        <v>16173.96</v>
      </c>
    </row>
    <row r="155" spans="2:10" x14ac:dyDescent="0.3">
      <c r="B155" s="72" t="s">
        <v>323</v>
      </c>
      <c r="C155" s="64" t="s">
        <v>477</v>
      </c>
      <c r="D155" s="16" t="s">
        <v>601</v>
      </c>
      <c r="E155" s="64">
        <v>4</v>
      </c>
      <c r="F155" s="16" t="s">
        <v>620</v>
      </c>
      <c r="G155" s="63" t="s">
        <v>327</v>
      </c>
      <c r="H155" s="16" t="s">
        <v>621</v>
      </c>
      <c r="I155" s="65" t="s">
        <v>1884</v>
      </c>
      <c r="J155" s="66">
        <v>178.78</v>
      </c>
    </row>
    <row r="156" spans="2:10" x14ac:dyDescent="0.3">
      <c r="B156" s="72" t="s">
        <v>323</v>
      </c>
      <c r="C156" s="64" t="s">
        <v>477</v>
      </c>
      <c r="D156" s="16" t="s">
        <v>601</v>
      </c>
      <c r="E156" s="64">
        <v>4</v>
      </c>
      <c r="F156" s="16" t="s">
        <v>622</v>
      </c>
      <c r="G156" s="63" t="s">
        <v>327</v>
      </c>
      <c r="H156" s="16" t="s">
        <v>623</v>
      </c>
      <c r="I156" s="65" t="s">
        <v>1885</v>
      </c>
      <c r="J156" s="66">
        <v>519.29999999999995</v>
      </c>
    </row>
    <row r="157" spans="2:10" x14ac:dyDescent="0.3">
      <c r="B157" s="72" t="s">
        <v>323</v>
      </c>
      <c r="C157" s="64" t="s">
        <v>477</v>
      </c>
      <c r="D157" s="16" t="s">
        <v>601</v>
      </c>
      <c r="E157" s="64">
        <v>4</v>
      </c>
      <c r="F157" s="16" t="s">
        <v>624</v>
      </c>
      <c r="G157" s="63" t="s">
        <v>327</v>
      </c>
      <c r="H157" s="16" t="s">
        <v>625</v>
      </c>
      <c r="I157" s="65" t="s">
        <v>1886</v>
      </c>
      <c r="J157" s="66">
        <v>850.37</v>
      </c>
    </row>
    <row r="158" spans="2:10" x14ac:dyDescent="0.3">
      <c r="B158" s="72" t="s">
        <v>323</v>
      </c>
      <c r="C158" s="64" t="s">
        <v>477</v>
      </c>
      <c r="D158" s="16" t="s">
        <v>601</v>
      </c>
      <c r="E158" s="64">
        <v>5</v>
      </c>
      <c r="F158" s="16" t="s">
        <v>626</v>
      </c>
      <c r="G158" s="63" t="s">
        <v>327</v>
      </c>
      <c r="H158" s="16" t="s">
        <v>627</v>
      </c>
      <c r="I158" s="65" t="s">
        <v>1884</v>
      </c>
      <c r="J158" s="66">
        <v>869.28</v>
      </c>
    </row>
    <row r="159" spans="2:10" x14ac:dyDescent="0.3">
      <c r="B159" s="72" t="s">
        <v>323</v>
      </c>
      <c r="C159" s="64" t="s">
        <v>477</v>
      </c>
      <c r="D159" s="16" t="s">
        <v>601</v>
      </c>
      <c r="E159" s="64">
        <v>5</v>
      </c>
      <c r="F159" s="16" t="s">
        <v>628</v>
      </c>
      <c r="G159" s="63" t="s">
        <v>327</v>
      </c>
      <c r="H159" s="16" t="s">
        <v>629</v>
      </c>
      <c r="I159" s="65" t="s">
        <v>1885</v>
      </c>
      <c r="J159" s="66">
        <v>2534.0700000000002</v>
      </c>
    </row>
    <row r="160" spans="2:10" x14ac:dyDescent="0.3">
      <c r="B160" s="72" t="s">
        <v>323</v>
      </c>
      <c r="C160" s="64" t="s">
        <v>477</v>
      </c>
      <c r="D160" s="16" t="s">
        <v>601</v>
      </c>
      <c r="E160" s="64">
        <v>5</v>
      </c>
      <c r="F160" s="16" t="s">
        <v>630</v>
      </c>
      <c r="G160" s="63" t="s">
        <v>327</v>
      </c>
      <c r="H160" s="16" t="s">
        <v>631</v>
      </c>
      <c r="I160" s="65" t="s">
        <v>1886</v>
      </c>
      <c r="J160" s="66">
        <v>4132.6400000000003</v>
      </c>
    </row>
    <row r="161" spans="2:10" x14ac:dyDescent="0.3">
      <c r="B161" s="72" t="s">
        <v>323</v>
      </c>
      <c r="C161" s="64" t="s">
        <v>477</v>
      </c>
      <c r="D161" s="16" t="s">
        <v>601</v>
      </c>
      <c r="E161" s="64">
        <v>6</v>
      </c>
      <c r="F161" s="16" t="s">
        <v>632</v>
      </c>
      <c r="G161" s="63" t="s">
        <v>327</v>
      </c>
      <c r="H161" s="16" t="s">
        <v>633</v>
      </c>
      <c r="I161" s="65" t="s">
        <v>1884</v>
      </c>
      <c r="J161" s="66">
        <v>3404.3</v>
      </c>
    </row>
    <row r="162" spans="2:10" x14ac:dyDescent="0.3">
      <c r="B162" s="72" t="s">
        <v>323</v>
      </c>
      <c r="C162" s="64" t="s">
        <v>477</v>
      </c>
      <c r="D162" s="16" t="s">
        <v>601</v>
      </c>
      <c r="E162" s="64">
        <v>6</v>
      </c>
      <c r="F162" s="16" t="s">
        <v>634</v>
      </c>
      <c r="G162" s="63" t="s">
        <v>327</v>
      </c>
      <c r="H162" s="16" t="s">
        <v>635</v>
      </c>
      <c r="I162" s="65" t="s">
        <v>1885</v>
      </c>
      <c r="J162" s="66">
        <v>9912.1</v>
      </c>
    </row>
    <row r="163" spans="2:10" x14ac:dyDescent="0.3">
      <c r="B163" s="72" t="s">
        <v>323</v>
      </c>
      <c r="C163" s="64" t="s">
        <v>477</v>
      </c>
      <c r="D163" s="16" t="s">
        <v>601</v>
      </c>
      <c r="E163" s="64">
        <v>6</v>
      </c>
      <c r="F163" s="16" t="s">
        <v>636</v>
      </c>
      <c r="G163" s="63" t="s">
        <v>327</v>
      </c>
      <c r="H163" s="16" t="s">
        <v>637</v>
      </c>
      <c r="I163" s="65" t="s">
        <v>1886</v>
      </c>
      <c r="J163" s="66">
        <v>16173.96</v>
      </c>
    </row>
    <row r="164" spans="2:10" x14ac:dyDescent="0.3">
      <c r="B164" s="72" t="s">
        <v>323</v>
      </c>
      <c r="C164" s="64" t="s">
        <v>477</v>
      </c>
      <c r="D164" s="16" t="s">
        <v>601</v>
      </c>
      <c r="E164" s="64">
        <v>7</v>
      </c>
      <c r="F164" s="16" t="s">
        <v>638</v>
      </c>
      <c r="G164" s="63" t="s">
        <v>327</v>
      </c>
      <c r="H164" s="16" t="s">
        <v>639</v>
      </c>
      <c r="I164" s="65" t="s">
        <v>1894</v>
      </c>
      <c r="J164" s="66">
        <v>0.49</v>
      </c>
    </row>
    <row r="165" spans="2:10" x14ac:dyDescent="0.3">
      <c r="B165" s="72" t="s">
        <v>323</v>
      </c>
      <c r="C165" s="64" t="s">
        <v>477</v>
      </c>
      <c r="D165" s="16" t="s">
        <v>601</v>
      </c>
      <c r="E165" s="64">
        <v>7</v>
      </c>
      <c r="F165" s="16" t="s">
        <v>640</v>
      </c>
      <c r="G165" s="63" t="s">
        <v>327</v>
      </c>
      <c r="H165" s="16" t="s">
        <v>641</v>
      </c>
      <c r="I165" s="65" t="s">
        <v>1894</v>
      </c>
      <c r="J165" s="66">
        <v>2.38</v>
      </c>
    </row>
    <row r="166" spans="2:10" x14ac:dyDescent="0.3">
      <c r="B166" s="72" t="s">
        <v>323</v>
      </c>
      <c r="C166" s="64" t="s">
        <v>477</v>
      </c>
      <c r="D166" s="16" t="s">
        <v>601</v>
      </c>
      <c r="E166" s="64">
        <v>7</v>
      </c>
      <c r="F166" s="16" t="s">
        <v>642</v>
      </c>
      <c r="G166" s="63" t="s">
        <v>327</v>
      </c>
      <c r="H166" s="16" t="s">
        <v>643</v>
      </c>
      <c r="I166" s="65" t="s">
        <v>1894</v>
      </c>
      <c r="J166" s="66">
        <v>9.33</v>
      </c>
    </row>
    <row r="167" spans="2:10" x14ac:dyDescent="0.3">
      <c r="B167" s="72" t="s">
        <v>323</v>
      </c>
      <c r="C167" s="64" t="s">
        <v>644</v>
      </c>
      <c r="D167" s="16" t="s">
        <v>645</v>
      </c>
      <c r="E167" s="64">
        <v>1</v>
      </c>
      <c r="F167" s="16" t="s">
        <v>646</v>
      </c>
      <c r="G167" s="63" t="s">
        <v>327</v>
      </c>
      <c r="H167" s="16" t="s">
        <v>647</v>
      </c>
      <c r="I167" s="65" t="s">
        <v>1884</v>
      </c>
      <c r="J167" s="66">
        <v>65.27</v>
      </c>
    </row>
    <row r="168" spans="2:10" x14ac:dyDescent="0.3">
      <c r="B168" s="72" t="s">
        <v>323</v>
      </c>
      <c r="C168" s="64" t="s">
        <v>644</v>
      </c>
      <c r="D168" s="16" t="s">
        <v>645</v>
      </c>
      <c r="E168" s="64">
        <v>2</v>
      </c>
      <c r="F168" s="16" t="s">
        <v>648</v>
      </c>
      <c r="G168" s="63" t="s">
        <v>327</v>
      </c>
      <c r="H168" s="16" t="s">
        <v>649</v>
      </c>
      <c r="I168" s="65" t="s">
        <v>1885</v>
      </c>
      <c r="J168" s="66">
        <v>169.32</v>
      </c>
    </row>
    <row r="169" spans="2:10" x14ac:dyDescent="0.3">
      <c r="B169" s="72" t="s">
        <v>323</v>
      </c>
      <c r="C169" s="64" t="s">
        <v>644</v>
      </c>
      <c r="D169" s="16" t="s">
        <v>645</v>
      </c>
      <c r="E169" s="64">
        <v>3</v>
      </c>
      <c r="F169" s="16" t="s">
        <v>650</v>
      </c>
      <c r="G169" s="63" t="s">
        <v>327</v>
      </c>
      <c r="H169" s="16" t="s">
        <v>651</v>
      </c>
      <c r="I169" s="65" t="s">
        <v>1886</v>
      </c>
      <c r="J169" s="66">
        <v>235.53</v>
      </c>
    </row>
    <row r="170" spans="2:10" x14ac:dyDescent="0.3">
      <c r="B170" s="72" t="s">
        <v>323</v>
      </c>
      <c r="C170" s="64" t="s">
        <v>644</v>
      </c>
      <c r="D170" s="16" t="s">
        <v>652</v>
      </c>
      <c r="E170" s="64">
        <v>1</v>
      </c>
      <c r="F170" s="16" t="s">
        <v>653</v>
      </c>
      <c r="G170" s="63" t="s">
        <v>327</v>
      </c>
      <c r="H170" s="16" t="s">
        <v>654</v>
      </c>
      <c r="I170" s="65" t="s">
        <v>1884</v>
      </c>
      <c r="J170" s="66">
        <v>35.21</v>
      </c>
    </row>
    <row r="171" spans="2:10" x14ac:dyDescent="0.3">
      <c r="B171" s="72" t="s">
        <v>323</v>
      </c>
      <c r="C171" s="64" t="s">
        <v>644</v>
      </c>
      <c r="D171" s="16" t="s">
        <v>652</v>
      </c>
      <c r="E171" s="64">
        <v>2</v>
      </c>
      <c r="F171" s="16" t="s">
        <v>655</v>
      </c>
      <c r="G171" s="63" t="s">
        <v>327</v>
      </c>
      <c r="H171" s="16" t="s">
        <v>656</v>
      </c>
      <c r="I171" s="65" t="s">
        <v>1897</v>
      </c>
      <c r="J171" s="66">
        <v>0.1</v>
      </c>
    </row>
    <row r="172" spans="2:10" x14ac:dyDescent="0.3">
      <c r="B172" s="72" t="s">
        <v>323</v>
      </c>
      <c r="C172" s="64" t="s">
        <v>644</v>
      </c>
      <c r="D172" s="16" t="s">
        <v>657</v>
      </c>
      <c r="E172" s="64">
        <v>1</v>
      </c>
      <c r="F172" s="16" t="s">
        <v>658</v>
      </c>
      <c r="G172" s="63" t="s">
        <v>327</v>
      </c>
      <c r="H172" s="16" t="s">
        <v>659</v>
      </c>
      <c r="I172" s="65" t="s">
        <v>1884</v>
      </c>
      <c r="J172" s="66">
        <v>216.61</v>
      </c>
    </row>
    <row r="173" spans="2:10" x14ac:dyDescent="0.3">
      <c r="B173" s="72" t="s">
        <v>323</v>
      </c>
      <c r="C173" s="64" t="s">
        <v>644</v>
      </c>
      <c r="D173" s="16" t="s">
        <v>657</v>
      </c>
      <c r="E173" s="64">
        <v>2</v>
      </c>
      <c r="F173" s="16" t="s">
        <v>660</v>
      </c>
      <c r="G173" s="63" t="s">
        <v>327</v>
      </c>
      <c r="H173" s="16" t="s">
        <v>661</v>
      </c>
      <c r="I173" s="65" t="s">
        <v>1885</v>
      </c>
      <c r="J173" s="66">
        <v>472</v>
      </c>
    </row>
    <row r="174" spans="2:10" x14ac:dyDescent="0.3">
      <c r="B174" s="72" t="s">
        <v>323</v>
      </c>
      <c r="C174" s="64" t="s">
        <v>644</v>
      </c>
      <c r="D174" s="16" t="s">
        <v>657</v>
      </c>
      <c r="E174" s="64">
        <v>3</v>
      </c>
      <c r="F174" s="16" t="s">
        <v>662</v>
      </c>
      <c r="G174" s="63" t="s">
        <v>327</v>
      </c>
      <c r="H174" s="16" t="s">
        <v>663</v>
      </c>
      <c r="I174" s="65" t="s">
        <v>1886</v>
      </c>
      <c r="J174" s="66">
        <v>670.64</v>
      </c>
    </row>
    <row r="175" spans="2:10" x14ac:dyDescent="0.3">
      <c r="B175" s="72" t="s">
        <v>323</v>
      </c>
      <c r="C175" s="64" t="s">
        <v>644</v>
      </c>
      <c r="D175" s="16" t="s">
        <v>664</v>
      </c>
      <c r="E175" s="64">
        <v>1</v>
      </c>
      <c r="F175" s="16" t="s">
        <v>665</v>
      </c>
      <c r="G175" s="63" t="s">
        <v>327</v>
      </c>
      <c r="H175" s="16" t="s">
        <v>666</v>
      </c>
      <c r="I175" s="65" t="s">
        <v>1884</v>
      </c>
      <c r="J175" s="66">
        <v>197.32</v>
      </c>
    </row>
    <row r="176" spans="2:10" x14ac:dyDescent="0.3">
      <c r="B176" s="72" t="s">
        <v>323</v>
      </c>
      <c r="C176" s="64" t="s">
        <v>644</v>
      </c>
      <c r="D176" s="16" t="s">
        <v>664</v>
      </c>
      <c r="E176" s="64">
        <v>2</v>
      </c>
      <c r="F176" s="16" t="s">
        <v>667</v>
      </c>
      <c r="G176" s="63" t="s">
        <v>327</v>
      </c>
      <c r="H176" s="16" t="s">
        <v>668</v>
      </c>
      <c r="I176" s="65" t="s">
        <v>1897</v>
      </c>
      <c r="J176" s="66">
        <v>0.54</v>
      </c>
    </row>
    <row r="177" spans="2:10" x14ac:dyDescent="0.3">
      <c r="B177" s="72" t="s">
        <v>323</v>
      </c>
      <c r="C177" s="64" t="s">
        <v>644</v>
      </c>
      <c r="D177" s="16" t="s">
        <v>669</v>
      </c>
      <c r="E177" s="64">
        <v>1</v>
      </c>
      <c r="F177" s="16" t="s">
        <v>670</v>
      </c>
      <c r="G177" s="63" t="s">
        <v>327</v>
      </c>
      <c r="H177" s="16" t="s">
        <v>671</v>
      </c>
      <c r="I177" s="65" t="s">
        <v>1884</v>
      </c>
      <c r="J177" s="66">
        <v>443.63</v>
      </c>
    </row>
    <row r="178" spans="2:10" x14ac:dyDescent="0.3">
      <c r="B178" s="72" t="s">
        <v>323</v>
      </c>
      <c r="C178" s="64" t="s">
        <v>644</v>
      </c>
      <c r="D178" s="16" t="s">
        <v>669</v>
      </c>
      <c r="E178" s="64">
        <v>2</v>
      </c>
      <c r="F178" s="16" t="s">
        <v>672</v>
      </c>
      <c r="G178" s="63" t="s">
        <v>327</v>
      </c>
      <c r="H178" s="16" t="s">
        <v>673</v>
      </c>
      <c r="I178" s="65" t="s">
        <v>1885</v>
      </c>
      <c r="J178" s="66">
        <v>944.96</v>
      </c>
    </row>
    <row r="179" spans="2:10" x14ac:dyDescent="0.3">
      <c r="B179" s="72" t="s">
        <v>323</v>
      </c>
      <c r="C179" s="64" t="s">
        <v>644</v>
      </c>
      <c r="D179" s="16" t="s">
        <v>669</v>
      </c>
      <c r="E179" s="64">
        <v>3</v>
      </c>
      <c r="F179" s="16" t="s">
        <v>674</v>
      </c>
      <c r="G179" s="63" t="s">
        <v>327</v>
      </c>
      <c r="H179" s="16" t="s">
        <v>675</v>
      </c>
      <c r="I179" s="65" t="s">
        <v>1886</v>
      </c>
      <c r="J179" s="66">
        <v>1342.23</v>
      </c>
    </row>
    <row r="180" spans="2:10" x14ac:dyDescent="0.3">
      <c r="B180" s="72" t="s">
        <v>323</v>
      </c>
      <c r="C180" s="64" t="s">
        <v>644</v>
      </c>
      <c r="D180" s="16" t="s">
        <v>676</v>
      </c>
      <c r="E180" s="64">
        <v>1</v>
      </c>
      <c r="F180" s="16" t="s">
        <v>677</v>
      </c>
      <c r="G180" s="63" t="s">
        <v>327</v>
      </c>
      <c r="H180" s="16" t="s">
        <v>678</v>
      </c>
      <c r="I180" s="65" t="s">
        <v>1884</v>
      </c>
      <c r="J180" s="66">
        <v>395.07</v>
      </c>
    </row>
    <row r="181" spans="2:10" x14ac:dyDescent="0.3">
      <c r="B181" s="72" t="s">
        <v>323</v>
      </c>
      <c r="C181" s="64" t="s">
        <v>644</v>
      </c>
      <c r="D181" s="16" t="s">
        <v>676</v>
      </c>
      <c r="E181" s="64">
        <v>2</v>
      </c>
      <c r="F181" s="16" t="s">
        <v>679</v>
      </c>
      <c r="G181" s="63" t="s">
        <v>327</v>
      </c>
      <c r="H181" s="16" t="s">
        <v>680</v>
      </c>
      <c r="I181" s="65" t="s">
        <v>1897</v>
      </c>
      <c r="J181" s="66">
        <v>1.08</v>
      </c>
    </row>
    <row r="182" spans="2:10" x14ac:dyDescent="0.3">
      <c r="B182" s="72" t="s">
        <v>323</v>
      </c>
      <c r="C182" s="64" t="s">
        <v>644</v>
      </c>
      <c r="D182" s="16" t="s">
        <v>681</v>
      </c>
      <c r="E182" s="64">
        <v>1</v>
      </c>
      <c r="F182" s="16" t="s">
        <v>682</v>
      </c>
      <c r="G182" s="63" t="s">
        <v>327</v>
      </c>
      <c r="H182" s="16" t="s">
        <v>683</v>
      </c>
      <c r="I182" s="65" t="s">
        <v>1884</v>
      </c>
      <c r="J182" s="66">
        <v>528.76</v>
      </c>
    </row>
    <row r="183" spans="2:10" x14ac:dyDescent="0.3">
      <c r="B183" s="72" t="s">
        <v>323</v>
      </c>
      <c r="C183" s="64" t="s">
        <v>644</v>
      </c>
      <c r="D183" s="16" t="s">
        <v>681</v>
      </c>
      <c r="E183" s="64">
        <v>2</v>
      </c>
      <c r="F183" s="16" t="s">
        <v>684</v>
      </c>
      <c r="G183" s="63" t="s">
        <v>327</v>
      </c>
      <c r="H183" s="16" t="s">
        <v>685</v>
      </c>
      <c r="I183" s="65" t="s">
        <v>1885</v>
      </c>
      <c r="J183" s="66">
        <v>1134.1400000000001</v>
      </c>
    </row>
    <row r="184" spans="2:10" x14ac:dyDescent="0.3">
      <c r="B184" s="72" t="s">
        <v>323</v>
      </c>
      <c r="C184" s="64" t="s">
        <v>644</v>
      </c>
      <c r="D184" s="16" t="s">
        <v>681</v>
      </c>
      <c r="E184" s="64">
        <v>3</v>
      </c>
      <c r="F184" s="16" t="s">
        <v>686</v>
      </c>
      <c r="G184" s="63" t="s">
        <v>327</v>
      </c>
      <c r="H184" s="16" t="s">
        <v>687</v>
      </c>
      <c r="I184" s="65" t="s">
        <v>1886</v>
      </c>
      <c r="J184" s="66">
        <v>1607.09</v>
      </c>
    </row>
    <row r="185" spans="2:10" x14ac:dyDescent="0.3">
      <c r="B185" s="72" t="s">
        <v>323</v>
      </c>
      <c r="C185" s="64" t="s">
        <v>644</v>
      </c>
      <c r="D185" s="16" t="s">
        <v>688</v>
      </c>
      <c r="E185" s="64">
        <v>1</v>
      </c>
      <c r="F185" s="16" t="s">
        <v>689</v>
      </c>
      <c r="G185" s="63" t="s">
        <v>327</v>
      </c>
      <c r="H185" s="16" t="s">
        <v>690</v>
      </c>
      <c r="I185" s="65" t="s">
        <v>1884</v>
      </c>
      <c r="J185" s="66">
        <v>474.16</v>
      </c>
    </row>
    <row r="186" spans="2:10" x14ac:dyDescent="0.3">
      <c r="B186" s="72" t="s">
        <v>323</v>
      </c>
      <c r="C186" s="64" t="s">
        <v>644</v>
      </c>
      <c r="D186" s="16" t="s">
        <v>688</v>
      </c>
      <c r="E186" s="64">
        <v>2</v>
      </c>
      <c r="F186" s="16" t="s">
        <v>691</v>
      </c>
      <c r="G186" s="63" t="s">
        <v>327</v>
      </c>
      <c r="H186" s="16" t="s">
        <v>692</v>
      </c>
      <c r="I186" s="65" t="s">
        <v>1897</v>
      </c>
      <c r="J186" s="66">
        <v>1.3</v>
      </c>
    </row>
    <row r="187" spans="2:10" x14ac:dyDescent="0.3">
      <c r="B187" s="72" t="s">
        <v>323</v>
      </c>
      <c r="C187" s="64" t="s">
        <v>693</v>
      </c>
      <c r="D187" s="16" t="s">
        <v>694</v>
      </c>
      <c r="E187" s="64">
        <v>1</v>
      </c>
      <c r="F187" s="16" t="s">
        <v>695</v>
      </c>
      <c r="G187" s="63" t="s">
        <v>327</v>
      </c>
      <c r="H187" s="16" t="s">
        <v>696</v>
      </c>
      <c r="I187" s="65" t="s">
        <v>1897</v>
      </c>
      <c r="J187" s="66">
        <v>263.91000000000003</v>
      </c>
    </row>
    <row r="188" spans="2:10" x14ac:dyDescent="0.3">
      <c r="B188" s="72" t="s">
        <v>323</v>
      </c>
      <c r="C188" s="64" t="s">
        <v>697</v>
      </c>
      <c r="D188" s="16" t="s">
        <v>698</v>
      </c>
      <c r="E188" s="64">
        <v>1</v>
      </c>
      <c r="F188" s="16" t="s">
        <v>699</v>
      </c>
      <c r="G188" s="63" t="s">
        <v>327</v>
      </c>
      <c r="H188" s="16" t="s">
        <v>700</v>
      </c>
      <c r="I188" s="65" t="s">
        <v>1884</v>
      </c>
      <c r="J188" s="66">
        <v>197.69</v>
      </c>
    </row>
    <row r="189" spans="2:10" x14ac:dyDescent="0.3">
      <c r="B189" s="72" t="s">
        <v>323</v>
      </c>
      <c r="C189" s="64" t="s">
        <v>697</v>
      </c>
      <c r="D189" s="16" t="s">
        <v>698</v>
      </c>
      <c r="E189" s="64">
        <v>2</v>
      </c>
      <c r="F189" s="16" t="s">
        <v>701</v>
      </c>
      <c r="G189" s="63" t="s">
        <v>327</v>
      </c>
      <c r="H189" s="16" t="s">
        <v>702</v>
      </c>
      <c r="I189" s="65" t="s">
        <v>1884</v>
      </c>
      <c r="J189" s="66">
        <v>330.12</v>
      </c>
    </row>
    <row r="190" spans="2:10" x14ac:dyDescent="0.3">
      <c r="B190" s="72" t="s">
        <v>323</v>
      </c>
      <c r="C190" s="64" t="s">
        <v>697</v>
      </c>
      <c r="D190" s="16" t="s">
        <v>698</v>
      </c>
      <c r="E190" s="64">
        <v>3</v>
      </c>
      <c r="F190" s="16" t="s">
        <v>703</v>
      </c>
      <c r="G190" s="63" t="s">
        <v>327</v>
      </c>
      <c r="H190" s="16" t="s">
        <v>704</v>
      </c>
      <c r="I190" s="65" t="s">
        <v>1884</v>
      </c>
      <c r="J190" s="66">
        <v>594.97</v>
      </c>
    </row>
    <row r="191" spans="2:10" x14ac:dyDescent="0.3">
      <c r="B191" s="72" t="s">
        <v>323</v>
      </c>
      <c r="C191" s="64" t="s">
        <v>697</v>
      </c>
      <c r="D191" s="16" t="s">
        <v>698</v>
      </c>
      <c r="E191" s="64">
        <v>4</v>
      </c>
      <c r="F191" s="16" t="s">
        <v>705</v>
      </c>
      <c r="G191" s="63" t="s">
        <v>327</v>
      </c>
      <c r="H191" s="16" t="s">
        <v>706</v>
      </c>
      <c r="I191" s="65" t="s">
        <v>1884</v>
      </c>
      <c r="J191" s="66">
        <v>1153.05</v>
      </c>
    </row>
    <row r="192" spans="2:10" x14ac:dyDescent="0.3">
      <c r="B192" s="72" t="s">
        <v>323</v>
      </c>
      <c r="C192" s="64" t="s">
        <v>697</v>
      </c>
      <c r="D192" s="16" t="s">
        <v>698</v>
      </c>
      <c r="E192" s="64">
        <v>5</v>
      </c>
      <c r="F192" s="16" t="s">
        <v>707</v>
      </c>
      <c r="G192" s="63" t="s">
        <v>327</v>
      </c>
      <c r="H192" s="16" t="s">
        <v>708</v>
      </c>
      <c r="I192" s="65" t="s">
        <v>1884</v>
      </c>
      <c r="J192" s="66">
        <v>1748.97</v>
      </c>
    </row>
    <row r="193" spans="2:10" x14ac:dyDescent="0.3">
      <c r="B193" s="72" t="s">
        <v>323</v>
      </c>
      <c r="C193" s="64" t="s">
        <v>697</v>
      </c>
      <c r="D193" s="16" t="s">
        <v>698</v>
      </c>
      <c r="E193" s="64">
        <v>6</v>
      </c>
      <c r="F193" s="16" t="s">
        <v>709</v>
      </c>
      <c r="G193" s="63" t="s">
        <v>327</v>
      </c>
      <c r="H193" s="16" t="s">
        <v>710</v>
      </c>
      <c r="I193" s="65" t="s">
        <v>1884</v>
      </c>
      <c r="J193" s="66">
        <v>2316.5100000000002</v>
      </c>
    </row>
    <row r="194" spans="2:10" x14ac:dyDescent="0.3">
      <c r="B194" s="72" t="s">
        <v>323</v>
      </c>
      <c r="C194" s="64" t="s">
        <v>697</v>
      </c>
      <c r="D194" s="16" t="s">
        <v>698</v>
      </c>
      <c r="E194" s="64">
        <v>7</v>
      </c>
      <c r="F194" s="16" t="s">
        <v>711</v>
      </c>
      <c r="G194" s="63" t="s">
        <v>327</v>
      </c>
      <c r="H194" s="16" t="s">
        <v>712</v>
      </c>
      <c r="I194" s="65" t="s">
        <v>1884</v>
      </c>
      <c r="J194" s="66">
        <v>2846.22</v>
      </c>
    </row>
    <row r="195" spans="2:10" x14ac:dyDescent="0.3">
      <c r="B195" s="72" t="s">
        <v>323</v>
      </c>
      <c r="C195" s="64" t="s">
        <v>697</v>
      </c>
      <c r="D195" s="16" t="s">
        <v>698</v>
      </c>
      <c r="E195" s="64">
        <v>8</v>
      </c>
      <c r="F195" s="16" t="s">
        <v>713</v>
      </c>
      <c r="G195" s="63" t="s">
        <v>327</v>
      </c>
      <c r="H195" s="16" t="s">
        <v>714</v>
      </c>
      <c r="I195" s="65" t="s">
        <v>1885</v>
      </c>
      <c r="J195" s="66">
        <v>424.71</v>
      </c>
    </row>
    <row r="196" spans="2:10" x14ac:dyDescent="0.3">
      <c r="B196" s="72" t="s">
        <v>323</v>
      </c>
      <c r="C196" s="64" t="s">
        <v>697</v>
      </c>
      <c r="D196" s="16" t="s">
        <v>698</v>
      </c>
      <c r="E196" s="64">
        <v>9</v>
      </c>
      <c r="F196" s="16" t="s">
        <v>715</v>
      </c>
      <c r="G196" s="63" t="s">
        <v>327</v>
      </c>
      <c r="H196" s="16" t="s">
        <v>716</v>
      </c>
      <c r="I196" s="65" t="s">
        <v>1885</v>
      </c>
      <c r="J196" s="66">
        <v>689.56</v>
      </c>
    </row>
    <row r="197" spans="2:10" x14ac:dyDescent="0.3">
      <c r="B197" s="72" t="s">
        <v>323</v>
      </c>
      <c r="C197" s="64" t="s">
        <v>697</v>
      </c>
      <c r="D197" s="16" t="s">
        <v>698</v>
      </c>
      <c r="E197" s="64">
        <v>10</v>
      </c>
      <c r="F197" s="16" t="s">
        <v>717</v>
      </c>
      <c r="G197" s="63" t="s">
        <v>327</v>
      </c>
      <c r="H197" s="16" t="s">
        <v>718</v>
      </c>
      <c r="I197" s="65" t="s">
        <v>1885</v>
      </c>
      <c r="J197" s="66">
        <v>1257.0999999999999</v>
      </c>
    </row>
    <row r="198" spans="2:10" x14ac:dyDescent="0.3">
      <c r="B198" s="72" t="s">
        <v>323</v>
      </c>
      <c r="C198" s="64" t="s">
        <v>697</v>
      </c>
      <c r="D198" s="16" t="s">
        <v>698</v>
      </c>
      <c r="E198" s="64">
        <v>11</v>
      </c>
      <c r="F198" s="16" t="s">
        <v>719</v>
      </c>
      <c r="G198" s="63" t="s">
        <v>327</v>
      </c>
      <c r="H198" s="16" t="s">
        <v>720</v>
      </c>
      <c r="I198" s="65" t="s">
        <v>1885</v>
      </c>
      <c r="J198" s="66">
        <v>2448.94</v>
      </c>
    </row>
    <row r="199" spans="2:10" x14ac:dyDescent="0.3">
      <c r="B199" s="72" t="s">
        <v>323</v>
      </c>
      <c r="C199" s="64" t="s">
        <v>697</v>
      </c>
      <c r="D199" s="16" t="s">
        <v>698</v>
      </c>
      <c r="E199" s="64">
        <v>12</v>
      </c>
      <c r="F199" s="16" t="s">
        <v>721</v>
      </c>
      <c r="G199" s="63" t="s">
        <v>327</v>
      </c>
      <c r="H199" s="16" t="s">
        <v>722</v>
      </c>
      <c r="I199" s="65" t="s">
        <v>1885</v>
      </c>
      <c r="J199" s="66">
        <v>3602.94</v>
      </c>
    </row>
    <row r="200" spans="2:10" x14ac:dyDescent="0.3">
      <c r="B200" s="72" t="s">
        <v>323</v>
      </c>
      <c r="C200" s="64" t="s">
        <v>697</v>
      </c>
      <c r="D200" s="16" t="s">
        <v>698</v>
      </c>
      <c r="E200" s="64">
        <v>13</v>
      </c>
      <c r="F200" s="16" t="s">
        <v>723</v>
      </c>
      <c r="G200" s="63" t="s">
        <v>327</v>
      </c>
      <c r="H200" s="16" t="s">
        <v>724</v>
      </c>
      <c r="I200" s="65" t="s">
        <v>1885</v>
      </c>
      <c r="J200" s="66">
        <v>4860.99</v>
      </c>
    </row>
    <row r="201" spans="2:10" x14ac:dyDescent="0.3">
      <c r="B201" s="72" t="s">
        <v>323</v>
      </c>
      <c r="C201" s="64" t="s">
        <v>697</v>
      </c>
      <c r="D201" s="16" t="s">
        <v>698</v>
      </c>
      <c r="E201" s="64">
        <v>14</v>
      </c>
      <c r="F201" s="16" t="s">
        <v>725</v>
      </c>
      <c r="G201" s="63" t="s">
        <v>327</v>
      </c>
      <c r="H201" s="16" t="s">
        <v>726</v>
      </c>
      <c r="I201" s="65" t="s">
        <v>1885</v>
      </c>
      <c r="J201" s="66">
        <v>5958.23</v>
      </c>
    </row>
    <row r="202" spans="2:10" x14ac:dyDescent="0.3">
      <c r="B202" s="72" t="s">
        <v>323</v>
      </c>
      <c r="C202" s="64" t="s">
        <v>697</v>
      </c>
      <c r="D202" s="16" t="s">
        <v>698</v>
      </c>
      <c r="E202" s="64">
        <v>15</v>
      </c>
      <c r="F202" s="16" t="s">
        <v>727</v>
      </c>
      <c r="G202" s="63" t="s">
        <v>327</v>
      </c>
      <c r="H202" s="16" t="s">
        <v>728</v>
      </c>
      <c r="I202" s="65" t="s">
        <v>1886</v>
      </c>
      <c r="J202" s="66">
        <v>604.42999999999995</v>
      </c>
    </row>
    <row r="203" spans="2:10" x14ac:dyDescent="0.3">
      <c r="B203" s="72" t="s">
        <v>323</v>
      </c>
      <c r="C203" s="64" t="s">
        <v>697</v>
      </c>
      <c r="D203" s="16" t="s">
        <v>698</v>
      </c>
      <c r="E203" s="64">
        <v>16</v>
      </c>
      <c r="F203" s="16" t="s">
        <v>729</v>
      </c>
      <c r="G203" s="63" t="s">
        <v>327</v>
      </c>
      <c r="H203" s="16" t="s">
        <v>730</v>
      </c>
      <c r="I203" s="65" t="s">
        <v>1886</v>
      </c>
      <c r="J203" s="66">
        <v>973.33</v>
      </c>
    </row>
    <row r="204" spans="2:10" x14ac:dyDescent="0.3">
      <c r="B204" s="72" t="s">
        <v>323</v>
      </c>
      <c r="C204" s="64" t="s">
        <v>697</v>
      </c>
      <c r="D204" s="16" t="s">
        <v>698</v>
      </c>
      <c r="E204" s="64">
        <v>17</v>
      </c>
      <c r="F204" s="16" t="s">
        <v>731</v>
      </c>
      <c r="G204" s="63" t="s">
        <v>327</v>
      </c>
      <c r="H204" s="16" t="s">
        <v>732</v>
      </c>
      <c r="I204" s="65" t="s">
        <v>1886</v>
      </c>
      <c r="J204" s="66">
        <v>1777.35</v>
      </c>
    </row>
    <row r="205" spans="2:10" x14ac:dyDescent="0.3">
      <c r="B205" s="72" t="s">
        <v>323</v>
      </c>
      <c r="C205" s="64" t="s">
        <v>697</v>
      </c>
      <c r="D205" s="16" t="s">
        <v>698</v>
      </c>
      <c r="E205" s="64">
        <v>18</v>
      </c>
      <c r="F205" s="16" t="s">
        <v>733</v>
      </c>
      <c r="G205" s="63" t="s">
        <v>327</v>
      </c>
      <c r="H205" s="16" t="s">
        <v>734</v>
      </c>
      <c r="I205" s="65" t="s">
        <v>1886</v>
      </c>
      <c r="J205" s="66">
        <v>3470.51</v>
      </c>
    </row>
    <row r="206" spans="2:10" x14ac:dyDescent="0.3">
      <c r="B206" s="72" t="s">
        <v>323</v>
      </c>
      <c r="C206" s="64" t="s">
        <v>697</v>
      </c>
      <c r="D206" s="16" t="s">
        <v>698</v>
      </c>
      <c r="E206" s="64">
        <v>19</v>
      </c>
      <c r="F206" s="16" t="s">
        <v>735</v>
      </c>
      <c r="G206" s="63" t="s">
        <v>327</v>
      </c>
      <c r="H206" s="16" t="s">
        <v>736</v>
      </c>
      <c r="I206" s="65" t="s">
        <v>1886</v>
      </c>
      <c r="J206" s="66">
        <v>5106.92</v>
      </c>
    </row>
    <row r="207" spans="2:10" x14ac:dyDescent="0.3">
      <c r="B207" s="72" t="s">
        <v>323</v>
      </c>
      <c r="C207" s="64" t="s">
        <v>697</v>
      </c>
      <c r="D207" s="16" t="s">
        <v>698</v>
      </c>
      <c r="E207" s="64">
        <v>20</v>
      </c>
      <c r="F207" s="16" t="s">
        <v>737</v>
      </c>
      <c r="G207" s="63" t="s">
        <v>327</v>
      </c>
      <c r="H207" s="16" t="s">
        <v>738</v>
      </c>
      <c r="I207" s="65" t="s">
        <v>1886</v>
      </c>
      <c r="J207" s="66">
        <v>6885.21</v>
      </c>
    </row>
    <row r="208" spans="2:10" x14ac:dyDescent="0.3">
      <c r="B208" s="72" t="s">
        <v>323</v>
      </c>
      <c r="C208" s="64" t="s">
        <v>697</v>
      </c>
      <c r="D208" s="16" t="s">
        <v>698</v>
      </c>
      <c r="E208" s="64">
        <v>21</v>
      </c>
      <c r="F208" s="16" t="s">
        <v>739</v>
      </c>
      <c r="G208" s="63" t="s">
        <v>327</v>
      </c>
      <c r="H208" s="16" t="s">
        <v>740</v>
      </c>
      <c r="I208" s="65" t="s">
        <v>1886</v>
      </c>
      <c r="J208" s="66">
        <v>8436.49</v>
      </c>
    </row>
    <row r="209" spans="2:10" x14ac:dyDescent="0.3">
      <c r="B209" s="72" t="s">
        <v>323</v>
      </c>
      <c r="C209" s="64" t="s">
        <v>697</v>
      </c>
      <c r="D209" s="16" t="s">
        <v>698</v>
      </c>
      <c r="E209" s="64">
        <v>22</v>
      </c>
      <c r="F209" s="16" t="s">
        <v>741</v>
      </c>
      <c r="G209" s="63" t="s">
        <v>327</v>
      </c>
      <c r="H209" s="16" t="s">
        <v>742</v>
      </c>
      <c r="I209" s="65" t="s">
        <v>1884</v>
      </c>
      <c r="J209" s="66">
        <v>197.69</v>
      </c>
    </row>
    <row r="210" spans="2:10" x14ac:dyDescent="0.3">
      <c r="B210" s="72" t="s">
        <v>323</v>
      </c>
      <c r="C210" s="64" t="s">
        <v>697</v>
      </c>
      <c r="D210" s="16" t="s">
        <v>698</v>
      </c>
      <c r="E210" s="64">
        <v>23</v>
      </c>
      <c r="F210" s="16" t="s">
        <v>743</v>
      </c>
      <c r="G210" s="63" t="s">
        <v>327</v>
      </c>
      <c r="H210" s="16" t="s">
        <v>744</v>
      </c>
      <c r="I210" s="65" t="s">
        <v>1884</v>
      </c>
      <c r="J210" s="66">
        <v>330.12</v>
      </c>
    </row>
    <row r="211" spans="2:10" x14ac:dyDescent="0.3">
      <c r="B211" s="72" t="s">
        <v>323</v>
      </c>
      <c r="C211" s="64" t="s">
        <v>697</v>
      </c>
      <c r="D211" s="16" t="s">
        <v>698</v>
      </c>
      <c r="E211" s="64">
        <v>24</v>
      </c>
      <c r="F211" s="16" t="s">
        <v>745</v>
      </c>
      <c r="G211" s="63" t="s">
        <v>327</v>
      </c>
      <c r="H211" s="16" t="s">
        <v>746</v>
      </c>
      <c r="I211" s="65" t="s">
        <v>1884</v>
      </c>
      <c r="J211" s="66">
        <v>594.97</v>
      </c>
    </row>
    <row r="212" spans="2:10" x14ac:dyDescent="0.3">
      <c r="B212" s="72" t="s">
        <v>323</v>
      </c>
      <c r="C212" s="64" t="s">
        <v>697</v>
      </c>
      <c r="D212" s="16" t="s">
        <v>698</v>
      </c>
      <c r="E212" s="64">
        <v>25</v>
      </c>
      <c r="F212" s="16" t="s">
        <v>747</v>
      </c>
      <c r="G212" s="63" t="s">
        <v>327</v>
      </c>
      <c r="H212" s="16" t="s">
        <v>748</v>
      </c>
      <c r="I212" s="65" t="s">
        <v>1884</v>
      </c>
      <c r="J212" s="66">
        <v>1153.05</v>
      </c>
    </row>
    <row r="213" spans="2:10" x14ac:dyDescent="0.3">
      <c r="B213" s="72" t="s">
        <v>323</v>
      </c>
      <c r="C213" s="64" t="s">
        <v>697</v>
      </c>
      <c r="D213" s="16" t="s">
        <v>698</v>
      </c>
      <c r="E213" s="64">
        <v>26</v>
      </c>
      <c r="F213" s="16" t="s">
        <v>749</v>
      </c>
      <c r="G213" s="63" t="s">
        <v>327</v>
      </c>
      <c r="H213" s="16" t="s">
        <v>750</v>
      </c>
      <c r="I213" s="65" t="s">
        <v>1884</v>
      </c>
      <c r="J213" s="66">
        <v>1748.97</v>
      </c>
    </row>
    <row r="214" spans="2:10" x14ac:dyDescent="0.3">
      <c r="B214" s="72" t="s">
        <v>323</v>
      </c>
      <c r="C214" s="64" t="s">
        <v>697</v>
      </c>
      <c r="D214" s="16" t="s">
        <v>698</v>
      </c>
      <c r="E214" s="64">
        <v>27</v>
      </c>
      <c r="F214" s="16" t="s">
        <v>751</v>
      </c>
      <c r="G214" s="63" t="s">
        <v>327</v>
      </c>
      <c r="H214" s="16" t="s">
        <v>752</v>
      </c>
      <c r="I214" s="65" t="s">
        <v>1884</v>
      </c>
      <c r="J214" s="66">
        <v>2316.5100000000002</v>
      </c>
    </row>
    <row r="215" spans="2:10" x14ac:dyDescent="0.3">
      <c r="B215" s="72" t="s">
        <v>323</v>
      </c>
      <c r="C215" s="64" t="s">
        <v>697</v>
      </c>
      <c r="D215" s="16" t="s">
        <v>698</v>
      </c>
      <c r="E215" s="64">
        <v>28</v>
      </c>
      <c r="F215" s="16" t="s">
        <v>753</v>
      </c>
      <c r="G215" s="63" t="s">
        <v>327</v>
      </c>
      <c r="H215" s="16" t="s">
        <v>754</v>
      </c>
      <c r="I215" s="65" t="s">
        <v>1884</v>
      </c>
      <c r="J215" s="66">
        <v>2846.22</v>
      </c>
    </row>
    <row r="216" spans="2:10" x14ac:dyDescent="0.3">
      <c r="B216" s="72" t="s">
        <v>323</v>
      </c>
      <c r="C216" s="64" t="s">
        <v>697</v>
      </c>
      <c r="D216" s="16" t="s">
        <v>698</v>
      </c>
      <c r="E216" s="64">
        <v>29</v>
      </c>
      <c r="F216" s="16" t="s">
        <v>755</v>
      </c>
      <c r="G216" s="63" t="s">
        <v>327</v>
      </c>
      <c r="H216" s="16" t="s">
        <v>756</v>
      </c>
      <c r="I216" s="65" t="s">
        <v>1885</v>
      </c>
      <c r="J216" s="66">
        <v>424.71</v>
      </c>
    </row>
    <row r="217" spans="2:10" x14ac:dyDescent="0.3">
      <c r="B217" s="72" t="s">
        <v>323</v>
      </c>
      <c r="C217" s="64" t="s">
        <v>697</v>
      </c>
      <c r="D217" s="16" t="s">
        <v>698</v>
      </c>
      <c r="E217" s="64">
        <v>30</v>
      </c>
      <c r="F217" s="16" t="s">
        <v>757</v>
      </c>
      <c r="G217" s="63" t="s">
        <v>327</v>
      </c>
      <c r="H217" s="16" t="s">
        <v>758</v>
      </c>
      <c r="I217" s="65" t="s">
        <v>1885</v>
      </c>
      <c r="J217" s="66">
        <v>689.56</v>
      </c>
    </row>
    <row r="218" spans="2:10" x14ac:dyDescent="0.3">
      <c r="B218" s="72" t="s">
        <v>323</v>
      </c>
      <c r="C218" s="64" t="s">
        <v>697</v>
      </c>
      <c r="D218" s="16" t="s">
        <v>698</v>
      </c>
      <c r="E218" s="64">
        <v>31</v>
      </c>
      <c r="F218" s="16" t="s">
        <v>759</v>
      </c>
      <c r="G218" s="63" t="s">
        <v>327</v>
      </c>
      <c r="H218" s="16" t="s">
        <v>760</v>
      </c>
      <c r="I218" s="65" t="s">
        <v>1885</v>
      </c>
      <c r="J218" s="66">
        <v>1257.0999999999999</v>
      </c>
    </row>
    <row r="219" spans="2:10" x14ac:dyDescent="0.3">
      <c r="B219" s="72" t="s">
        <v>323</v>
      </c>
      <c r="C219" s="64" t="s">
        <v>697</v>
      </c>
      <c r="D219" s="16" t="s">
        <v>698</v>
      </c>
      <c r="E219" s="64">
        <v>32</v>
      </c>
      <c r="F219" s="16" t="s">
        <v>761</v>
      </c>
      <c r="G219" s="63" t="s">
        <v>327</v>
      </c>
      <c r="H219" s="16" t="s">
        <v>762</v>
      </c>
      <c r="I219" s="65" t="s">
        <v>1885</v>
      </c>
      <c r="J219" s="66">
        <v>2448.94</v>
      </c>
    </row>
    <row r="220" spans="2:10" x14ac:dyDescent="0.3">
      <c r="B220" s="72" t="s">
        <v>323</v>
      </c>
      <c r="C220" s="64" t="s">
        <v>697</v>
      </c>
      <c r="D220" s="16" t="s">
        <v>698</v>
      </c>
      <c r="E220" s="64">
        <v>33</v>
      </c>
      <c r="F220" s="16" t="s">
        <v>763</v>
      </c>
      <c r="G220" s="63" t="s">
        <v>327</v>
      </c>
      <c r="H220" s="16" t="s">
        <v>764</v>
      </c>
      <c r="I220" s="65" t="s">
        <v>1885</v>
      </c>
      <c r="J220" s="66">
        <v>3602.94</v>
      </c>
    </row>
    <row r="221" spans="2:10" x14ac:dyDescent="0.3">
      <c r="B221" s="72" t="s">
        <v>323</v>
      </c>
      <c r="C221" s="64" t="s">
        <v>697</v>
      </c>
      <c r="D221" s="16" t="s">
        <v>698</v>
      </c>
      <c r="E221" s="64">
        <v>34</v>
      </c>
      <c r="F221" s="16" t="s">
        <v>765</v>
      </c>
      <c r="G221" s="63" t="s">
        <v>327</v>
      </c>
      <c r="H221" s="16" t="s">
        <v>766</v>
      </c>
      <c r="I221" s="65" t="s">
        <v>1885</v>
      </c>
      <c r="J221" s="66">
        <v>4860.99</v>
      </c>
    </row>
    <row r="222" spans="2:10" x14ac:dyDescent="0.3">
      <c r="B222" s="72" t="s">
        <v>323</v>
      </c>
      <c r="C222" s="64" t="s">
        <v>697</v>
      </c>
      <c r="D222" s="16" t="s">
        <v>698</v>
      </c>
      <c r="E222" s="64">
        <v>35</v>
      </c>
      <c r="F222" s="16" t="s">
        <v>767</v>
      </c>
      <c r="G222" s="63" t="s">
        <v>327</v>
      </c>
      <c r="H222" s="16" t="s">
        <v>768</v>
      </c>
      <c r="I222" s="65" t="s">
        <v>1885</v>
      </c>
      <c r="J222" s="66">
        <v>5958.23</v>
      </c>
    </row>
    <row r="223" spans="2:10" x14ac:dyDescent="0.3">
      <c r="B223" s="72" t="s">
        <v>323</v>
      </c>
      <c r="C223" s="64" t="s">
        <v>697</v>
      </c>
      <c r="D223" s="16" t="s">
        <v>698</v>
      </c>
      <c r="E223" s="64">
        <v>36</v>
      </c>
      <c r="F223" s="16" t="s">
        <v>769</v>
      </c>
      <c r="G223" s="63" t="s">
        <v>327</v>
      </c>
      <c r="H223" s="16" t="s">
        <v>770</v>
      </c>
      <c r="I223" s="65" t="s">
        <v>1886</v>
      </c>
      <c r="J223" s="66">
        <v>604.42999999999995</v>
      </c>
    </row>
    <row r="224" spans="2:10" x14ac:dyDescent="0.3">
      <c r="B224" s="72" t="s">
        <v>323</v>
      </c>
      <c r="C224" s="64" t="s">
        <v>697</v>
      </c>
      <c r="D224" s="16" t="s">
        <v>698</v>
      </c>
      <c r="E224" s="64">
        <v>37</v>
      </c>
      <c r="F224" s="16" t="s">
        <v>771</v>
      </c>
      <c r="G224" s="63" t="s">
        <v>327</v>
      </c>
      <c r="H224" s="16" t="s">
        <v>772</v>
      </c>
      <c r="I224" s="65" t="s">
        <v>1886</v>
      </c>
      <c r="J224" s="66">
        <v>973.33</v>
      </c>
    </row>
    <row r="225" spans="2:10" x14ac:dyDescent="0.3">
      <c r="B225" s="72" t="s">
        <v>323</v>
      </c>
      <c r="C225" s="64" t="s">
        <v>697</v>
      </c>
      <c r="D225" s="16" t="s">
        <v>698</v>
      </c>
      <c r="E225" s="64">
        <v>38</v>
      </c>
      <c r="F225" s="16" t="s">
        <v>773</v>
      </c>
      <c r="G225" s="63" t="s">
        <v>327</v>
      </c>
      <c r="H225" s="16" t="s">
        <v>774</v>
      </c>
      <c r="I225" s="65" t="s">
        <v>1886</v>
      </c>
      <c r="J225" s="66">
        <v>1777.35</v>
      </c>
    </row>
    <row r="226" spans="2:10" x14ac:dyDescent="0.3">
      <c r="B226" s="72" t="s">
        <v>323</v>
      </c>
      <c r="C226" s="64" t="s">
        <v>697</v>
      </c>
      <c r="D226" s="16" t="s">
        <v>698</v>
      </c>
      <c r="E226" s="64">
        <v>39</v>
      </c>
      <c r="F226" s="16" t="s">
        <v>775</v>
      </c>
      <c r="G226" s="63" t="s">
        <v>327</v>
      </c>
      <c r="H226" s="16" t="s">
        <v>776</v>
      </c>
      <c r="I226" s="65" t="s">
        <v>1886</v>
      </c>
      <c r="J226" s="66">
        <v>3470.51</v>
      </c>
    </row>
    <row r="227" spans="2:10" x14ac:dyDescent="0.3">
      <c r="B227" s="72" t="s">
        <v>323</v>
      </c>
      <c r="C227" s="64" t="s">
        <v>697</v>
      </c>
      <c r="D227" s="16" t="s">
        <v>698</v>
      </c>
      <c r="E227" s="64">
        <v>40</v>
      </c>
      <c r="F227" s="16" t="s">
        <v>777</v>
      </c>
      <c r="G227" s="63" t="s">
        <v>327</v>
      </c>
      <c r="H227" s="16" t="s">
        <v>778</v>
      </c>
      <c r="I227" s="65" t="s">
        <v>1886</v>
      </c>
      <c r="J227" s="66">
        <v>5106.92</v>
      </c>
    </row>
    <row r="228" spans="2:10" x14ac:dyDescent="0.3">
      <c r="B228" s="72" t="s">
        <v>323</v>
      </c>
      <c r="C228" s="64" t="s">
        <v>697</v>
      </c>
      <c r="D228" s="16" t="s">
        <v>698</v>
      </c>
      <c r="E228" s="64">
        <v>41</v>
      </c>
      <c r="F228" s="16" t="s">
        <v>779</v>
      </c>
      <c r="G228" s="63" t="s">
        <v>327</v>
      </c>
      <c r="H228" s="16" t="s">
        <v>780</v>
      </c>
      <c r="I228" s="65" t="s">
        <v>1886</v>
      </c>
      <c r="J228" s="66">
        <v>6885.21</v>
      </c>
    </row>
    <row r="229" spans="2:10" x14ac:dyDescent="0.3">
      <c r="B229" s="72" t="s">
        <v>323</v>
      </c>
      <c r="C229" s="64" t="s">
        <v>697</v>
      </c>
      <c r="D229" s="16" t="s">
        <v>698</v>
      </c>
      <c r="E229" s="64">
        <v>42</v>
      </c>
      <c r="F229" s="16" t="s">
        <v>781</v>
      </c>
      <c r="G229" s="63" t="s">
        <v>327</v>
      </c>
      <c r="H229" s="16" t="s">
        <v>782</v>
      </c>
      <c r="I229" s="65" t="s">
        <v>1886</v>
      </c>
      <c r="J229" s="66">
        <v>8436.49</v>
      </c>
    </row>
    <row r="230" spans="2:10" x14ac:dyDescent="0.3">
      <c r="B230" s="72" t="s">
        <v>323</v>
      </c>
      <c r="C230" s="64" t="s">
        <v>697</v>
      </c>
      <c r="D230" s="16" t="s">
        <v>698</v>
      </c>
      <c r="E230" s="64">
        <v>43</v>
      </c>
      <c r="F230" s="16" t="s">
        <v>783</v>
      </c>
      <c r="G230" s="63" t="s">
        <v>327</v>
      </c>
      <c r="H230" s="16" t="s">
        <v>784</v>
      </c>
      <c r="I230" s="65" t="s">
        <v>1894</v>
      </c>
      <c r="J230" s="66">
        <v>0.54</v>
      </c>
    </row>
    <row r="231" spans="2:10" x14ac:dyDescent="0.3">
      <c r="B231" s="72" t="s">
        <v>323</v>
      </c>
      <c r="C231" s="64" t="s">
        <v>697</v>
      </c>
      <c r="D231" s="16" t="s">
        <v>698</v>
      </c>
      <c r="E231" s="64">
        <v>44</v>
      </c>
      <c r="F231" s="16" t="s">
        <v>785</v>
      </c>
      <c r="G231" s="63" t="s">
        <v>327</v>
      </c>
      <c r="H231" s="16" t="s">
        <v>786</v>
      </c>
      <c r="I231" s="65" t="s">
        <v>1894</v>
      </c>
      <c r="J231" s="66">
        <v>0.91</v>
      </c>
    </row>
    <row r="232" spans="2:10" x14ac:dyDescent="0.3">
      <c r="B232" s="72" t="s">
        <v>323</v>
      </c>
      <c r="C232" s="64" t="s">
        <v>697</v>
      </c>
      <c r="D232" s="16" t="s">
        <v>698</v>
      </c>
      <c r="E232" s="64">
        <v>45</v>
      </c>
      <c r="F232" s="16" t="s">
        <v>787</v>
      </c>
      <c r="G232" s="63" t="s">
        <v>327</v>
      </c>
      <c r="H232" s="16" t="s">
        <v>788</v>
      </c>
      <c r="I232" s="65" t="s">
        <v>1894</v>
      </c>
      <c r="J232" s="66">
        <v>1.63</v>
      </c>
    </row>
    <row r="233" spans="2:10" x14ac:dyDescent="0.3">
      <c r="B233" s="72" t="s">
        <v>323</v>
      </c>
      <c r="C233" s="64" t="s">
        <v>697</v>
      </c>
      <c r="D233" s="16" t="s">
        <v>698</v>
      </c>
      <c r="E233" s="64">
        <v>46</v>
      </c>
      <c r="F233" s="16" t="s">
        <v>789</v>
      </c>
      <c r="G233" s="63" t="s">
        <v>327</v>
      </c>
      <c r="H233" s="16" t="s">
        <v>790</v>
      </c>
      <c r="I233" s="65" t="s">
        <v>1894</v>
      </c>
      <c r="J233" s="66">
        <v>3.16</v>
      </c>
    </row>
    <row r="234" spans="2:10" x14ac:dyDescent="0.3">
      <c r="B234" s="72" t="s">
        <v>323</v>
      </c>
      <c r="C234" s="64" t="s">
        <v>697</v>
      </c>
      <c r="D234" s="16" t="s">
        <v>698</v>
      </c>
      <c r="E234" s="64">
        <v>47</v>
      </c>
      <c r="F234" s="16" t="s">
        <v>791</v>
      </c>
      <c r="G234" s="63" t="s">
        <v>327</v>
      </c>
      <c r="H234" s="16" t="s">
        <v>792</v>
      </c>
      <c r="I234" s="65" t="s">
        <v>1894</v>
      </c>
      <c r="J234" s="66">
        <v>4.8</v>
      </c>
    </row>
    <row r="235" spans="2:10" x14ac:dyDescent="0.3">
      <c r="B235" s="72" t="s">
        <v>323</v>
      </c>
      <c r="C235" s="64" t="s">
        <v>697</v>
      </c>
      <c r="D235" s="16" t="s">
        <v>698</v>
      </c>
      <c r="E235" s="64">
        <v>48</v>
      </c>
      <c r="F235" s="16" t="s">
        <v>793</v>
      </c>
      <c r="G235" s="63" t="s">
        <v>327</v>
      </c>
      <c r="H235" s="16" t="s">
        <v>794</v>
      </c>
      <c r="I235" s="65" t="s">
        <v>1894</v>
      </c>
      <c r="J235" s="66">
        <v>6.35</v>
      </c>
    </row>
    <row r="236" spans="2:10" x14ac:dyDescent="0.3">
      <c r="B236" s="72" t="s">
        <v>323</v>
      </c>
      <c r="C236" s="64" t="s">
        <v>697</v>
      </c>
      <c r="D236" s="16" t="s">
        <v>698</v>
      </c>
      <c r="E236" s="64">
        <v>49</v>
      </c>
      <c r="F236" s="16" t="s">
        <v>795</v>
      </c>
      <c r="G236" s="63" t="s">
        <v>327</v>
      </c>
      <c r="H236" s="16" t="s">
        <v>796</v>
      </c>
      <c r="I236" s="65" t="s">
        <v>1894</v>
      </c>
      <c r="J236" s="66">
        <v>7.79</v>
      </c>
    </row>
    <row r="237" spans="2:10" x14ac:dyDescent="0.3">
      <c r="B237" s="72" t="s">
        <v>323</v>
      </c>
      <c r="C237" s="64" t="s">
        <v>797</v>
      </c>
      <c r="D237" s="16" t="s">
        <v>798</v>
      </c>
      <c r="E237" s="64">
        <v>1</v>
      </c>
      <c r="F237" s="16" t="s">
        <v>799</v>
      </c>
      <c r="G237" s="63" t="s">
        <v>327</v>
      </c>
      <c r="H237" s="16" t="s">
        <v>800</v>
      </c>
      <c r="I237" s="65" t="s">
        <v>1897</v>
      </c>
      <c r="J237" s="66">
        <v>93.64</v>
      </c>
    </row>
    <row r="238" spans="2:10" x14ac:dyDescent="0.3">
      <c r="B238" s="72" t="s">
        <v>323</v>
      </c>
      <c r="C238" s="64" t="s">
        <v>801</v>
      </c>
      <c r="D238" s="16" t="s">
        <v>948</v>
      </c>
      <c r="E238" s="64">
        <v>1</v>
      </c>
      <c r="F238" s="16" t="s">
        <v>949</v>
      </c>
      <c r="G238" s="63" t="s">
        <v>327</v>
      </c>
      <c r="H238" s="16" t="s">
        <v>950</v>
      </c>
      <c r="I238" s="65" t="s">
        <v>1884</v>
      </c>
      <c r="J238" s="66">
        <v>61.47</v>
      </c>
    </row>
    <row r="239" spans="2:10" x14ac:dyDescent="0.3">
      <c r="B239" s="72" t="s">
        <v>323</v>
      </c>
      <c r="C239" s="64" t="s">
        <v>801</v>
      </c>
      <c r="D239" s="16" t="s">
        <v>948</v>
      </c>
      <c r="E239" s="64">
        <v>2</v>
      </c>
      <c r="F239" s="16" t="s">
        <v>951</v>
      </c>
      <c r="G239" s="63" t="s">
        <v>327</v>
      </c>
      <c r="H239" s="16" t="s">
        <v>952</v>
      </c>
      <c r="I239" s="65" t="s">
        <v>1885</v>
      </c>
      <c r="J239" s="66">
        <v>165.52</v>
      </c>
    </row>
    <row r="240" spans="2:10" x14ac:dyDescent="0.3">
      <c r="B240" s="72" t="s">
        <v>323</v>
      </c>
      <c r="C240" s="64" t="s">
        <v>801</v>
      </c>
      <c r="D240" s="16" t="s">
        <v>948</v>
      </c>
      <c r="E240" s="64">
        <v>3</v>
      </c>
      <c r="F240" s="16" t="s">
        <v>953</v>
      </c>
      <c r="G240" s="63" t="s">
        <v>327</v>
      </c>
      <c r="H240" s="16" t="s">
        <v>954</v>
      </c>
      <c r="I240" s="65" t="s">
        <v>1886</v>
      </c>
      <c r="J240" s="66">
        <v>235.53</v>
      </c>
    </row>
    <row r="241" spans="2:10" x14ac:dyDescent="0.3">
      <c r="B241" s="72" t="s">
        <v>323</v>
      </c>
      <c r="C241" s="64" t="s">
        <v>801</v>
      </c>
      <c r="D241" s="16" t="s">
        <v>948</v>
      </c>
      <c r="E241" s="64">
        <v>4</v>
      </c>
      <c r="F241" s="16" t="s">
        <v>955</v>
      </c>
      <c r="G241" s="63" t="s">
        <v>327</v>
      </c>
      <c r="H241" s="16" t="s">
        <v>956</v>
      </c>
      <c r="I241" s="65" t="s">
        <v>1884</v>
      </c>
      <c r="J241" s="66">
        <v>61.47</v>
      </c>
    </row>
    <row r="242" spans="2:10" x14ac:dyDescent="0.3">
      <c r="B242" s="72" t="s">
        <v>323</v>
      </c>
      <c r="C242" s="64" t="s">
        <v>801</v>
      </c>
      <c r="D242" s="16" t="s">
        <v>948</v>
      </c>
      <c r="E242" s="64">
        <v>5</v>
      </c>
      <c r="F242" s="16" t="s">
        <v>957</v>
      </c>
      <c r="G242" s="63" t="s">
        <v>327</v>
      </c>
      <c r="H242" s="16" t="s">
        <v>958</v>
      </c>
      <c r="I242" s="65" t="s">
        <v>1885</v>
      </c>
      <c r="J242" s="66">
        <v>165.52</v>
      </c>
    </row>
    <row r="243" spans="2:10" x14ac:dyDescent="0.3">
      <c r="B243" s="72" t="s">
        <v>323</v>
      </c>
      <c r="C243" s="64" t="s">
        <v>801</v>
      </c>
      <c r="D243" s="16" t="s">
        <v>948</v>
      </c>
      <c r="E243" s="64">
        <v>6</v>
      </c>
      <c r="F243" s="16" t="s">
        <v>959</v>
      </c>
      <c r="G243" s="63" t="s">
        <v>327</v>
      </c>
      <c r="H243" s="16" t="s">
        <v>960</v>
      </c>
      <c r="I243" s="65" t="s">
        <v>1886</v>
      </c>
      <c r="J243" s="66">
        <v>235.53</v>
      </c>
    </row>
    <row r="244" spans="2:10" x14ac:dyDescent="0.3">
      <c r="B244" s="72" t="s">
        <v>323</v>
      </c>
      <c r="C244" s="64" t="s">
        <v>801</v>
      </c>
      <c r="D244" s="16" t="s">
        <v>961</v>
      </c>
      <c r="E244" s="64">
        <v>1</v>
      </c>
      <c r="F244" s="16" t="s">
        <v>962</v>
      </c>
      <c r="G244" s="63" t="s">
        <v>327</v>
      </c>
      <c r="H244" s="16" t="s">
        <v>963</v>
      </c>
      <c r="I244" s="65" t="s">
        <v>1897</v>
      </c>
      <c r="J244" s="66">
        <v>21.75</v>
      </c>
    </row>
    <row r="245" spans="2:10" x14ac:dyDescent="0.3">
      <c r="B245" s="72" t="s">
        <v>323</v>
      </c>
      <c r="C245" s="64" t="s">
        <v>801</v>
      </c>
      <c r="D245" s="16" t="s">
        <v>961</v>
      </c>
      <c r="E245" s="64">
        <v>2</v>
      </c>
      <c r="F245" s="16" t="s">
        <v>964</v>
      </c>
      <c r="G245" s="63" t="s">
        <v>327</v>
      </c>
      <c r="H245" s="16" t="s">
        <v>965</v>
      </c>
      <c r="I245" s="65" t="s">
        <v>1897</v>
      </c>
      <c r="J245" s="66">
        <v>42.56</v>
      </c>
    </row>
    <row r="246" spans="2:10" x14ac:dyDescent="0.3">
      <c r="B246" s="72" t="s">
        <v>323</v>
      </c>
      <c r="C246" s="64" t="s">
        <v>801</v>
      </c>
      <c r="D246" s="16" t="s">
        <v>961</v>
      </c>
      <c r="E246" s="64">
        <v>3</v>
      </c>
      <c r="F246" s="16" t="s">
        <v>966</v>
      </c>
      <c r="G246" s="63" t="s">
        <v>327</v>
      </c>
      <c r="H246" s="16" t="s">
        <v>967</v>
      </c>
      <c r="I246" s="65" t="s">
        <v>1897</v>
      </c>
      <c r="J246" s="66">
        <v>80.39</v>
      </c>
    </row>
    <row r="247" spans="2:10" x14ac:dyDescent="0.3">
      <c r="B247" s="72" t="s">
        <v>323</v>
      </c>
      <c r="C247" s="64" t="s">
        <v>801</v>
      </c>
      <c r="D247" s="16" t="s">
        <v>961</v>
      </c>
      <c r="E247" s="64">
        <v>4</v>
      </c>
      <c r="F247" s="16" t="s">
        <v>968</v>
      </c>
      <c r="G247" s="63" t="s">
        <v>327</v>
      </c>
      <c r="H247" s="16" t="s">
        <v>969</v>
      </c>
      <c r="I247" s="65" t="s">
        <v>1897</v>
      </c>
      <c r="J247" s="66">
        <v>119.17</v>
      </c>
    </row>
    <row r="248" spans="2:10" x14ac:dyDescent="0.3">
      <c r="B248" s="72" t="s">
        <v>323</v>
      </c>
      <c r="C248" s="64" t="s">
        <v>801</v>
      </c>
      <c r="D248" s="16" t="s">
        <v>961</v>
      </c>
      <c r="E248" s="64">
        <v>5</v>
      </c>
      <c r="F248" s="16" t="s">
        <v>970</v>
      </c>
      <c r="G248" s="63" t="s">
        <v>327</v>
      </c>
      <c r="H248" s="16" t="s">
        <v>971</v>
      </c>
      <c r="I248" s="65" t="s">
        <v>1897</v>
      </c>
      <c r="J248" s="66">
        <v>189.17</v>
      </c>
    </row>
    <row r="249" spans="2:10" x14ac:dyDescent="0.3">
      <c r="B249" s="72" t="s">
        <v>323</v>
      </c>
      <c r="C249" s="64" t="s">
        <v>972</v>
      </c>
      <c r="D249" s="16" t="s">
        <v>973</v>
      </c>
      <c r="E249" s="64">
        <v>1</v>
      </c>
      <c r="F249" s="16" t="s">
        <v>974</v>
      </c>
      <c r="G249" s="63" t="s">
        <v>327</v>
      </c>
      <c r="H249" s="16" t="s">
        <v>975</v>
      </c>
      <c r="I249" s="65" t="s">
        <v>1884</v>
      </c>
      <c r="J249" s="66">
        <v>80.400000000000006</v>
      </c>
    </row>
    <row r="250" spans="2:10" x14ac:dyDescent="0.3">
      <c r="B250" s="72" t="s">
        <v>323</v>
      </c>
      <c r="C250" s="64" t="s">
        <v>972</v>
      </c>
      <c r="D250" s="16" t="s">
        <v>973</v>
      </c>
      <c r="E250" s="64">
        <v>2</v>
      </c>
      <c r="F250" s="16" t="s">
        <v>976</v>
      </c>
      <c r="G250" s="63" t="s">
        <v>327</v>
      </c>
      <c r="H250" s="16" t="s">
        <v>977</v>
      </c>
      <c r="I250" s="65" t="s">
        <v>1885</v>
      </c>
      <c r="J250" s="66">
        <v>227.02</v>
      </c>
    </row>
    <row r="251" spans="2:10" x14ac:dyDescent="0.3">
      <c r="B251" s="72" t="s">
        <v>323</v>
      </c>
      <c r="C251" s="64" t="s">
        <v>972</v>
      </c>
      <c r="D251" s="16" t="s">
        <v>973</v>
      </c>
      <c r="E251" s="64">
        <v>3</v>
      </c>
      <c r="F251" s="16" t="s">
        <v>978</v>
      </c>
      <c r="G251" s="63" t="s">
        <v>327</v>
      </c>
      <c r="H251" s="16" t="s">
        <v>979</v>
      </c>
      <c r="I251" s="65" t="s">
        <v>1884</v>
      </c>
      <c r="J251" s="66">
        <v>80.400000000000006</v>
      </c>
    </row>
    <row r="252" spans="2:10" x14ac:dyDescent="0.3">
      <c r="B252" s="72" t="s">
        <v>323</v>
      </c>
      <c r="C252" s="64" t="s">
        <v>972</v>
      </c>
      <c r="D252" s="16" t="s">
        <v>973</v>
      </c>
      <c r="E252" s="64">
        <v>4</v>
      </c>
      <c r="F252" s="16" t="s">
        <v>980</v>
      </c>
      <c r="G252" s="63" t="s">
        <v>327</v>
      </c>
      <c r="H252" s="16" t="s">
        <v>981</v>
      </c>
      <c r="I252" s="65" t="s">
        <v>1885</v>
      </c>
      <c r="J252" s="66">
        <v>227.02</v>
      </c>
    </row>
    <row r="253" spans="2:10" x14ac:dyDescent="0.3">
      <c r="B253" s="72" t="s">
        <v>323</v>
      </c>
      <c r="C253" s="64" t="s">
        <v>972</v>
      </c>
      <c r="D253" s="16" t="s">
        <v>982</v>
      </c>
      <c r="E253" s="64">
        <v>1</v>
      </c>
      <c r="F253" s="16" t="s">
        <v>983</v>
      </c>
      <c r="G253" s="63" t="s">
        <v>327</v>
      </c>
      <c r="H253" s="16" t="s">
        <v>984</v>
      </c>
      <c r="I253" s="65" t="s">
        <v>1884</v>
      </c>
      <c r="J253" s="66">
        <v>42.57</v>
      </c>
    </row>
    <row r="254" spans="2:10" x14ac:dyDescent="0.3">
      <c r="B254" s="72" t="s">
        <v>323</v>
      </c>
      <c r="C254" s="64" t="s">
        <v>972</v>
      </c>
      <c r="D254" s="16" t="s">
        <v>982</v>
      </c>
      <c r="E254" s="64">
        <v>2</v>
      </c>
      <c r="F254" s="16" t="s">
        <v>985</v>
      </c>
      <c r="G254" s="63" t="s">
        <v>327</v>
      </c>
      <c r="H254" s="16" t="s">
        <v>986</v>
      </c>
      <c r="I254" s="65" t="s">
        <v>1884</v>
      </c>
      <c r="J254" s="66">
        <v>42.57</v>
      </c>
    </row>
    <row r="255" spans="2:10" x14ac:dyDescent="0.3">
      <c r="B255" s="72" t="s">
        <v>323</v>
      </c>
      <c r="C255" s="64" t="s">
        <v>119</v>
      </c>
      <c r="D255" s="16" t="s">
        <v>987</v>
      </c>
      <c r="E255" s="64">
        <v>1</v>
      </c>
      <c r="F255" s="16" t="s">
        <v>988</v>
      </c>
      <c r="G255" s="63" t="s">
        <v>327</v>
      </c>
      <c r="H255" s="16" t="s">
        <v>989</v>
      </c>
      <c r="I255" s="65" t="s">
        <v>1884</v>
      </c>
      <c r="J255" s="66">
        <v>1748.97</v>
      </c>
    </row>
    <row r="256" spans="2:10" x14ac:dyDescent="0.3">
      <c r="B256" s="72" t="s">
        <v>323</v>
      </c>
      <c r="C256" s="64" t="s">
        <v>119</v>
      </c>
      <c r="D256" s="16" t="s">
        <v>987</v>
      </c>
      <c r="E256" s="64">
        <v>2</v>
      </c>
      <c r="F256" s="16" t="s">
        <v>990</v>
      </c>
      <c r="G256" s="63" t="s">
        <v>327</v>
      </c>
      <c r="H256" s="16" t="s">
        <v>991</v>
      </c>
      <c r="I256" s="65" t="s">
        <v>1884</v>
      </c>
      <c r="J256" s="66">
        <v>8701.35</v>
      </c>
    </row>
    <row r="257" spans="2:10" x14ac:dyDescent="0.3">
      <c r="B257" s="72" t="s">
        <v>323</v>
      </c>
      <c r="C257" s="64" t="s">
        <v>119</v>
      </c>
      <c r="D257" s="16" t="s">
        <v>987</v>
      </c>
      <c r="E257" s="64">
        <v>3</v>
      </c>
      <c r="F257" s="16" t="s">
        <v>992</v>
      </c>
      <c r="G257" s="63" t="s">
        <v>327</v>
      </c>
      <c r="H257" s="16" t="s">
        <v>993</v>
      </c>
      <c r="I257" s="65" t="s">
        <v>1884</v>
      </c>
      <c r="J257" s="66">
        <v>13052.49</v>
      </c>
    </row>
    <row r="258" spans="2:10" x14ac:dyDescent="0.3">
      <c r="B258" s="72" t="s">
        <v>323</v>
      </c>
      <c r="C258" s="64" t="s">
        <v>119</v>
      </c>
      <c r="D258" s="16" t="s">
        <v>987</v>
      </c>
      <c r="E258" s="64">
        <v>4</v>
      </c>
      <c r="F258" s="16" t="s">
        <v>994</v>
      </c>
      <c r="G258" s="63" t="s">
        <v>327</v>
      </c>
      <c r="H258" s="16" t="s">
        <v>995</v>
      </c>
      <c r="I258" s="65" t="s">
        <v>1884</v>
      </c>
      <c r="J258" s="66">
        <v>58408.45</v>
      </c>
    </row>
    <row r="259" spans="2:10" x14ac:dyDescent="0.3">
      <c r="B259" s="72" t="s">
        <v>323</v>
      </c>
      <c r="C259" s="64" t="s">
        <v>119</v>
      </c>
      <c r="D259" s="16" t="s">
        <v>987</v>
      </c>
      <c r="E259" s="64">
        <v>5</v>
      </c>
      <c r="F259" s="16" t="s">
        <v>996</v>
      </c>
      <c r="G259" s="63" t="s">
        <v>327</v>
      </c>
      <c r="H259" s="16" t="s">
        <v>997</v>
      </c>
      <c r="I259" s="65" t="s">
        <v>1884</v>
      </c>
      <c r="J259" s="66">
        <v>101210.48</v>
      </c>
    </row>
    <row r="260" spans="2:10" x14ac:dyDescent="0.3">
      <c r="B260" s="72" t="s">
        <v>323</v>
      </c>
      <c r="C260" s="64" t="s">
        <v>119</v>
      </c>
      <c r="D260" s="16" t="s">
        <v>987</v>
      </c>
      <c r="E260" s="64">
        <v>6</v>
      </c>
      <c r="F260" s="16" t="s">
        <v>998</v>
      </c>
      <c r="G260" s="63" t="s">
        <v>327</v>
      </c>
      <c r="H260" s="16" t="s">
        <v>999</v>
      </c>
      <c r="I260" s="65" t="s">
        <v>1895</v>
      </c>
      <c r="J260" s="66">
        <v>2723.25</v>
      </c>
    </row>
    <row r="261" spans="2:10" x14ac:dyDescent="0.3">
      <c r="B261" s="72" t="s">
        <v>323</v>
      </c>
      <c r="C261" s="64" t="s">
        <v>119</v>
      </c>
      <c r="D261" s="16" t="s">
        <v>987</v>
      </c>
      <c r="E261" s="64">
        <v>7</v>
      </c>
      <c r="F261" s="16" t="s">
        <v>1000</v>
      </c>
      <c r="G261" s="63" t="s">
        <v>327</v>
      </c>
      <c r="H261" s="16" t="s">
        <v>1001</v>
      </c>
      <c r="I261" s="65" t="s">
        <v>1895</v>
      </c>
      <c r="J261" s="66">
        <v>13525.44</v>
      </c>
    </row>
    <row r="262" spans="2:10" x14ac:dyDescent="0.3">
      <c r="B262" s="72" t="s">
        <v>323</v>
      </c>
      <c r="C262" s="64" t="s">
        <v>119</v>
      </c>
      <c r="D262" s="16" t="s">
        <v>987</v>
      </c>
      <c r="E262" s="64">
        <v>8</v>
      </c>
      <c r="F262" s="16" t="s">
        <v>1002</v>
      </c>
      <c r="G262" s="63" t="s">
        <v>327</v>
      </c>
      <c r="H262" s="16" t="s">
        <v>1003</v>
      </c>
      <c r="I262" s="65" t="s">
        <v>1895</v>
      </c>
      <c r="J262" s="66">
        <v>20335.93</v>
      </c>
    </row>
    <row r="263" spans="2:10" x14ac:dyDescent="0.3">
      <c r="B263" s="72" t="s">
        <v>323</v>
      </c>
      <c r="C263" s="64" t="s">
        <v>119</v>
      </c>
      <c r="D263" s="16" t="s">
        <v>987</v>
      </c>
      <c r="E263" s="64">
        <v>9</v>
      </c>
      <c r="F263" s="16" t="s">
        <v>1004</v>
      </c>
      <c r="G263" s="63" t="s">
        <v>327</v>
      </c>
      <c r="H263" s="16" t="s">
        <v>1005</v>
      </c>
      <c r="I263" s="65" t="s">
        <v>1895</v>
      </c>
      <c r="J263" s="66">
        <v>90900.160000000003</v>
      </c>
    </row>
    <row r="264" spans="2:10" x14ac:dyDescent="0.3">
      <c r="B264" s="72" t="s">
        <v>323</v>
      </c>
      <c r="C264" s="64" t="s">
        <v>119</v>
      </c>
      <c r="D264" s="16" t="s">
        <v>987</v>
      </c>
      <c r="E264" s="64">
        <v>10</v>
      </c>
      <c r="F264" s="16" t="s">
        <v>1006</v>
      </c>
      <c r="G264" s="63" t="s">
        <v>327</v>
      </c>
      <c r="H264" s="16" t="s">
        <v>1007</v>
      </c>
      <c r="I264" s="65" t="s">
        <v>1895</v>
      </c>
      <c r="J264" s="66">
        <v>157491.60999999999</v>
      </c>
    </row>
    <row r="265" spans="2:10" x14ac:dyDescent="0.3">
      <c r="B265" s="72" t="s">
        <v>323</v>
      </c>
      <c r="C265" s="64" t="s">
        <v>119</v>
      </c>
      <c r="D265" s="16" t="s">
        <v>987</v>
      </c>
      <c r="E265" s="64">
        <v>11</v>
      </c>
      <c r="F265" s="16" t="s">
        <v>1008</v>
      </c>
      <c r="G265" s="63" t="s">
        <v>327</v>
      </c>
      <c r="H265" s="16" t="s">
        <v>1009</v>
      </c>
      <c r="I265" s="65" t="s">
        <v>1885</v>
      </c>
      <c r="J265" s="66">
        <v>3688.07</v>
      </c>
    </row>
    <row r="266" spans="2:10" x14ac:dyDescent="0.3">
      <c r="B266" s="72" t="s">
        <v>323</v>
      </c>
      <c r="C266" s="64" t="s">
        <v>119</v>
      </c>
      <c r="D266" s="16" t="s">
        <v>987</v>
      </c>
      <c r="E266" s="64">
        <v>12</v>
      </c>
      <c r="F266" s="16" t="s">
        <v>1010</v>
      </c>
      <c r="G266" s="63" t="s">
        <v>327</v>
      </c>
      <c r="H266" s="16" t="s">
        <v>1011</v>
      </c>
      <c r="I266" s="65" t="s">
        <v>1885</v>
      </c>
      <c r="J266" s="66">
        <v>18396.830000000002</v>
      </c>
    </row>
    <row r="267" spans="2:10" x14ac:dyDescent="0.3">
      <c r="B267" s="72" t="s">
        <v>323</v>
      </c>
      <c r="C267" s="64" t="s">
        <v>119</v>
      </c>
      <c r="D267" s="16" t="s">
        <v>987</v>
      </c>
      <c r="E267" s="64">
        <v>13</v>
      </c>
      <c r="F267" s="16" t="s">
        <v>1012</v>
      </c>
      <c r="G267" s="63" t="s">
        <v>327</v>
      </c>
      <c r="H267" s="16" t="s">
        <v>1013</v>
      </c>
      <c r="I267" s="65" t="s">
        <v>1885</v>
      </c>
      <c r="J267" s="66">
        <v>27572.07</v>
      </c>
    </row>
    <row r="268" spans="2:10" x14ac:dyDescent="0.3">
      <c r="B268" s="72" t="s">
        <v>323</v>
      </c>
      <c r="C268" s="64" t="s">
        <v>119</v>
      </c>
      <c r="D268" s="16" t="s">
        <v>987</v>
      </c>
      <c r="E268" s="64">
        <v>14</v>
      </c>
      <c r="F268" s="16" t="s">
        <v>1014</v>
      </c>
      <c r="G268" s="63" t="s">
        <v>327</v>
      </c>
      <c r="H268" s="16" t="s">
        <v>1015</v>
      </c>
      <c r="I268" s="65" t="s">
        <v>1885</v>
      </c>
      <c r="J268" s="66">
        <v>123391.87</v>
      </c>
    </row>
    <row r="269" spans="2:10" x14ac:dyDescent="0.3">
      <c r="B269" s="72" t="s">
        <v>323</v>
      </c>
      <c r="C269" s="64" t="s">
        <v>119</v>
      </c>
      <c r="D269" s="16" t="s">
        <v>987</v>
      </c>
      <c r="E269" s="64">
        <v>15</v>
      </c>
      <c r="F269" s="16" t="s">
        <v>1016</v>
      </c>
      <c r="G269" s="63" t="s">
        <v>327</v>
      </c>
      <c r="H269" s="16" t="s">
        <v>1017</v>
      </c>
      <c r="I269" s="65" t="s">
        <v>1885</v>
      </c>
      <c r="J269" s="66">
        <v>213772.73</v>
      </c>
    </row>
    <row r="270" spans="2:10" x14ac:dyDescent="0.3">
      <c r="B270" s="72" t="s">
        <v>323</v>
      </c>
      <c r="C270" s="64" t="s">
        <v>119</v>
      </c>
      <c r="D270" s="16" t="s">
        <v>987</v>
      </c>
      <c r="E270" s="64">
        <v>16</v>
      </c>
      <c r="F270" s="16" t="s">
        <v>1018</v>
      </c>
      <c r="G270" s="63" t="s">
        <v>327</v>
      </c>
      <c r="H270" s="16" t="s">
        <v>1019</v>
      </c>
      <c r="I270" s="65" t="s">
        <v>1896</v>
      </c>
      <c r="J270" s="66">
        <v>4539.38</v>
      </c>
    </row>
    <row r="271" spans="2:10" x14ac:dyDescent="0.3">
      <c r="B271" s="72" t="s">
        <v>323</v>
      </c>
      <c r="C271" s="64" t="s">
        <v>119</v>
      </c>
      <c r="D271" s="16" t="s">
        <v>987</v>
      </c>
      <c r="E271" s="64">
        <v>17</v>
      </c>
      <c r="F271" s="16" t="s">
        <v>1020</v>
      </c>
      <c r="G271" s="63" t="s">
        <v>327</v>
      </c>
      <c r="H271" s="16" t="s">
        <v>1021</v>
      </c>
      <c r="I271" s="65" t="s">
        <v>1896</v>
      </c>
      <c r="J271" s="66">
        <v>22606.09</v>
      </c>
    </row>
    <row r="272" spans="2:10" x14ac:dyDescent="0.3">
      <c r="B272" s="72" t="s">
        <v>323</v>
      </c>
      <c r="C272" s="64" t="s">
        <v>119</v>
      </c>
      <c r="D272" s="16" t="s">
        <v>987</v>
      </c>
      <c r="E272" s="64">
        <v>18</v>
      </c>
      <c r="F272" s="16" t="s">
        <v>1022</v>
      </c>
      <c r="G272" s="63" t="s">
        <v>327</v>
      </c>
      <c r="H272" s="16" t="s">
        <v>1023</v>
      </c>
      <c r="I272" s="65" t="s">
        <v>1896</v>
      </c>
      <c r="J272" s="66">
        <v>33956.910000000003</v>
      </c>
    </row>
    <row r="273" spans="2:10" x14ac:dyDescent="0.3">
      <c r="B273" s="72" t="s">
        <v>323</v>
      </c>
      <c r="C273" s="64" t="s">
        <v>119</v>
      </c>
      <c r="D273" s="16" t="s">
        <v>987</v>
      </c>
      <c r="E273" s="64">
        <v>19</v>
      </c>
      <c r="F273" s="16" t="s">
        <v>1024</v>
      </c>
      <c r="G273" s="63" t="s">
        <v>327</v>
      </c>
      <c r="H273" s="16" t="s">
        <v>1025</v>
      </c>
      <c r="I273" s="65" t="s">
        <v>1896</v>
      </c>
      <c r="J273" s="66">
        <v>151863.49</v>
      </c>
    </row>
    <row r="274" spans="2:10" x14ac:dyDescent="0.3">
      <c r="B274" s="72" t="s">
        <v>323</v>
      </c>
      <c r="C274" s="64" t="s">
        <v>119</v>
      </c>
      <c r="D274" s="16" t="s">
        <v>987</v>
      </c>
      <c r="E274" s="64">
        <v>20</v>
      </c>
      <c r="F274" s="16" t="s">
        <v>1026</v>
      </c>
      <c r="G274" s="63" t="s">
        <v>327</v>
      </c>
      <c r="H274" s="16" t="s">
        <v>1027</v>
      </c>
      <c r="I274" s="65" t="s">
        <v>1896</v>
      </c>
      <c r="J274" s="66">
        <v>263148.77</v>
      </c>
    </row>
    <row r="275" spans="2:10" x14ac:dyDescent="0.3">
      <c r="B275" s="72" t="s">
        <v>323</v>
      </c>
      <c r="C275" s="64" t="s">
        <v>119</v>
      </c>
      <c r="D275" s="16" t="s">
        <v>987</v>
      </c>
      <c r="E275" s="64">
        <v>21</v>
      </c>
      <c r="F275" s="16" t="s">
        <v>1028</v>
      </c>
      <c r="G275" s="63" t="s">
        <v>327</v>
      </c>
      <c r="H275" s="16" t="s">
        <v>1029</v>
      </c>
      <c r="I275" s="65" t="s">
        <v>1886</v>
      </c>
      <c r="J275" s="66">
        <v>5248.81</v>
      </c>
    </row>
    <row r="276" spans="2:10" x14ac:dyDescent="0.3">
      <c r="B276" s="72" t="s">
        <v>323</v>
      </c>
      <c r="C276" s="64" t="s">
        <v>119</v>
      </c>
      <c r="D276" s="16" t="s">
        <v>987</v>
      </c>
      <c r="E276" s="64">
        <v>22</v>
      </c>
      <c r="F276" s="16" t="s">
        <v>1030</v>
      </c>
      <c r="G276" s="63" t="s">
        <v>327</v>
      </c>
      <c r="H276" s="16" t="s">
        <v>1031</v>
      </c>
      <c r="I276" s="65" t="s">
        <v>1886</v>
      </c>
      <c r="J276" s="66">
        <v>26105.93</v>
      </c>
    </row>
    <row r="277" spans="2:10" x14ac:dyDescent="0.3">
      <c r="B277" s="72" t="s">
        <v>323</v>
      </c>
      <c r="C277" s="64" t="s">
        <v>119</v>
      </c>
      <c r="D277" s="16" t="s">
        <v>987</v>
      </c>
      <c r="E277" s="64">
        <v>23</v>
      </c>
      <c r="F277" s="16" t="s">
        <v>1032</v>
      </c>
      <c r="G277" s="63" t="s">
        <v>327</v>
      </c>
      <c r="H277" s="16" t="s">
        <v>1033</v>
      </c>
      <c r="I277" s="65" t="s">
        <v>1886</v>
      </c>
      <c r="J277" s="66">
        <v>39159.360000000001</v>
      </c>
    </row>
    <row r="278" spans="2:10" x14ac:dyDescent="0.3">
      <c r="B278" s="72" t="s">
        <v>323</v>
      </c>
      <c r="C278" s="64" t="s">
        <v>119</v>
      </c>
      <c r="D278" s="16" t="s">
        <v>987</v>
      </c>
      <c r="E278" s="64">
        <v>24</v>
      </c>
      <c r="F278" s="16" t="s">
        <v>1034</v>
      </c>
      <c r="G278" s="63" t="s">
        <v>327</v>
      </c>
      <c r="H278" s="16" t="s">
        <v>1035</v>
      </c>
      <c r="I278" s="65" t="s">
        <v>1886</v>
      </c>
      <c r="J278" s="66">
        <v>175227.25</v>
      </c>
    </row>
    <row r="279" spans="2:10" x14ac:dyDescent="0.3">
      <c r="B279" s="72" t="s">
        <v>323</v>
      </c>
      <c r="C279" s="64" t="s">
        <v>119</v>
      </c>
      <c r="D279" s="16" t="s">
        <v>987</v>
      </c>
      <c r="E279" s="64">
        <v>25</v>
      </c>
      <c r="F279" s="16" t="s">
        <v>1036</v>
      </c>
      <c r="G279" s="63" t="s">
        <v>327</v>
      </c>
      <c r="H279" s="16" t="s">
        <v>1037</v>
      </c>
      <c r="I279" s="65" t="s">
        <v>1886</v>
      </c>
      <c r="J279" s="66">
        <v>303633.34000000003</v>
      </c>
    </row>
    <row r="280" spans="2:10" x14ac:dyDescent="0.3">
      <c r="B280" s="72" t="s">
        <v>323</v>
      </c>
      <c r="C280" s="64" t="s">
        <v>119</v>
      </c>
      <c r="D280" s="16" t="s">
        <v>1038</v>
      </c>
      <c r="E280" s="64">
        <v>1</v>
      </c>
      <c r="F280" s="16" t="s">
        <v>1039</v>
      </c>
      <c r="G280" s="63" t="s">
        <v>327</v>
      </c>
      <c r="H280" s="16" t="s">
        <v>1040</v>
      </c>
      <c r="I280" s="65" t="s">
        <v>1884</v>
      </c>
      <c r="J280" s="66">
        <v>1748.97</v>
      </c>
    </row>
    <row r="281" spans="2:10" x14ac:dyDescent="0.3">
      <c r="B281" s="72" t="s">
        <v>323</v>
      </c>
      <c r="C281" s="64" t="s">
        <v>119</v>
      </c>
      <c r="D281" s="16" t="s">
        <v>1038</v>
      </c>
      <c r="E281" s="64">
        <v>2</v>
      </c>
      <c r="F281" s="16" t="s">
        <v>1041</v>
      </c>
      <c r="G281" s="63" t="s">
        <v>327</v>
      </c>
      <c r="H281" s="16" t="s">
        <v>1042</v>
      </c>
      <c r="I281" s="65" t="s">
        <v>1884</v>
      </c>
      <c r="J281" s="66">
        <v>8701.35</v>
      </c>
    </row>
    <row r="282" spans="2:10" x14ac:dyDescent="0.3">
      <c r="B282" s="72" t="s">
        <v>323</v>
      </c>
      <c r="C282" s="64" t="s">
        <v>119</v>
      </c>
      <c r="D282" s="16" t="s">
        <v>1038</v>
      </c>
      <c r="E282" s="64">
        <v>3</v>
      </c>
      <c r="F282" s="16" t="s">
        <v>1043</v>
      </c>
      <c r="G282" s="63" t="s">
        <v>327</v>
      </c>
      <c r="H282" s="16" t="s">
        <v>1044</v>
      </c>
      <c r="I282" s="65" t="s">
        <v>1884</v>
      </c>
      <c r="J282" s="66">
        <v>13052.49</v>
      </c>
    </row>
    <row r="283" spans="2:10" x14ac:dyDescent="0.3">
      <c r="B283" s="72" t="s">
        <v>323</v>
      </c>
      <c r="C283" s="64" t="s">
        <v>119</v>
      </c>
      <c r="D283" s="16" t="s">
        <v>1038</v>
      </c>
      <c r="E283" s="64">
        <v>4</v>
      </c>
      <c r="F283" s="16" t="s">
        <v>1045</v>
      </c>
      <c r="G283" s="63" t="s">
        <v>327</v>
      </c>
      <c r="H283" s="16" t="s">
        <v>1046</v>
      </c>
      <c r="I283" s="65" t="s">
        <v>1884</v>
      </c>
      <c r="J283" s="66">
        <v>58408.45</v>
      </c>
    </row>
    <row r="284" spans="2:10" x14ac:dyDescent="0.3">
      <c r="B284" s="72" t="s">
        <v>323</v>
      </c>
      <c r="C284" s="64" t="s">
        <v>119</v>
      </c>
      <c r="D284" s="16" t="s">
        <v>1038</v>
      </c>
      <c r="E284" s="64">
        <v>5</v>
      </c>
      <c r="F284" s="16" t="s">
        <v>1047</v>
      </c>
      <c r="G284" s="63" t="s">
        <v>327</v>
      </c>
      <c r="H284" s="16" t="s">
        <v>1048</v>
      </c>
      <c r="I284" s="65" t="s">
        <v>1884</v>
      </c>
      <c r="J284" s="66">
        <v>101210.48</v>
      </c>
    </row>
    <row r="285" spans="2:10" x14ac:dyDescent="0.3">
      <c r="B285" s="72" t="s">
        <v>323</v>
      </c>
      <c r="C285" s="64" t="s">
        <v>119</v>
      </c>
      <c r="D285" s="16" t="s">
        <v>1038</v>
      </c>
      <c r="E285" s="64">
        <v>6</v>
      </c>
      <c r="F285" s="16" t="s">
        <v>1049</v>
      </c>
      <c r="G285" s="63" t="s">
        <v>327</v>
      </c>
      <c r="H285" s="16" t="s">
        <v>1050</v>
      </c>
      <c r="I285" s="65" t="s">
        <v>1895</v>
      </c>
      <c r="J285" s="66">
        <v>2723.25</v>
      </c>
    </row>
    <row r="286" spans="2:10" x14ac:dyDescent="0.3">
      <c r="B286" s="72" t="s">
        <v>323</v>
      </c>
      <c r="C286" s="64" t="s">
        <v>119</v>
      </c>
      <c r="D286" s="16" t="s">
        <v>1038</v>
      </c>
      <c r="E286" s="64">
        <v>7</v>
      </c>
      <c r="F286" s="16" t="s">
        <v>1051</v>
      </c>
      <c r="G286" s="63" t="s">
        <v>327</v>
      </c>
      <c r="H286" s="16" t="s">
        <v>1052</v>
      </c>
      <c r="I286" s="65" t="s">
        <v>1895</v>
      </c>
      <c r="J286" s="66">
        <v>13525.44</v>
      </c>
    </row>
    <row r="287" spans="2:10" x14ac:dyDescent="0.3">
      <c r="B287" s="72" t="s">
        <v>323</v>
      </c>
      <c r="C287" s="64" t="s">
        <v>119</v>
      </c>
      <c r="D287" s="16" t="s">
        <v>1038</v>
      </c>
      <c r="E287" s="64">
        <v>8</v>
      </c>
      <c r="F287" s="16" t="s">
        <v>1053</v>
      </c>
      <c r="G287" s="63" t="s">
        <v>327</v>
      </c>
      <c r="H287" s="16" t="s">
        <v>1054</v>
      </c>
      <c r="I287" s="65" t="s">
        <v>1895</v>
      </c>
      <c r="J287" s="66">
        <v>20335.93</v>
      </c>
    </row>
    <row r="288" spans="2:10" x14ac:dyDescent="0.3">
      <c r="B288" s="72" t="s">
        <v>323</v>
      </c>
      <c r="C288" s="64" t="s">
        <v>119</v>
      </c>
      <c r="D288" s="16" t="s">
        <v>1038</v>
      </c>
      <c r="E288" s="64">
        <v>9</v>
      </c>
      <c r="F288" s="16" t="s">
        <v>1055</v>
      </c>
      <c r="G288" s="63" t="s">
        <v>327</v>
      </c>
      <c r="H288" s="16" t="s">
        <v>1056</v>
      </c>
      <c r="I288" s="65" t="s">
        <v>1895</v>
      </c>
      <c r="J288" s="66">
        <v>90900.160000000003</v>
      </c>
    </row>
    <row r="289" spans="2:10" x14ac:dyDescent="0.3">
      <c r="B289" s="72" t="s">
        <v>323</v>
      </c>
      <c r="C289" s="64" t="s">
        <v>119</v>
      </c>
      <c r="D289" s="16" t="s">
        <v>1038</v>
      </c>
      <c r="E289" s="64">
        <v>10</v>
      </c>
      <c r="F289" s="16" t="s">
        <v>1057</v>
      </c>
      <c r="G289" s="63" t="s">
        <v>327</v>
      </c>
      <c r="H289" s="16" t="s">
        <v>1058</v>
      </c>
      <c r="I289" s="65" t="s">
        <v>1895</v>
      </c>
      <c r="J289" s="66">
        <v>157491.60999999999</v>
      </c>
    </row>
    <row r="290" spans="2:10" x14ac:dyDescent="0.3">
      <c r="B290" s="72" t="s">
        <v>323</v>
      </c>
      <c r="C290" s="64" t="s">
        <v>119</v>
      </c>
      <c r="D290" s="16" t="s">
        <v>1038</v>
      </c>
      <c r="E290" s="64">
        <v>11</v>
      </c>
      <c r="F290" s="16" t="s">
        <v>1059</v>
      </c>
      <c r="G290" s="63" t="s">
        <v>327</v>
      </c>
      <c r="H290" s="16" t="s">
        <v>1060</v>
      </c>
      <c r="I290" s="65" t="s">
        <v>1885</v>
      </c>
      <c r="J290" s="66">
        <v>3688.07</v>
      </c>
    </row>
    <row r="291" spans="2:10" x14ac:dyDescent="0.3">
      <c r="B291" s="72" t="s">
        <v>323</v>
      </c>
      <c r="C291" s="64" t="s">
        <v>119</v>
      </c>
      <c r="D291" s="16" t="s">
        <v>1038</v>
      </c>
      <c r="E291" s="64">
        <v>12</v>
      </c>
      <c r="F291" s="16" t="s">
        <v>1061</v>
      </c>
      <c r="G291" s="63" t="s">
        <v>327</v>
      </c>
      <c r="H291" s="16" t="s">
        <v>1062</v>
      </c>
      <c r="I291" s="65" t="s">
        <v>1885</v>
      </c>
      <c r="J291" s="66">
        <v>18396.830000000002</v>
      </c>
    </row>
    <row r="292" spans="2:10" x14ac:dyDescent="0.3">
      <c r="B292" s="72" t="s">
        <v>323</v>
      </c>
      <c r="C292" s="64" t="s">
        <v>119</v>
      </c>
      <c r="D292" s="16" t="s">
        <v>1038</v>
      </c>
      <c r="E292" s="64">
        <v>13</v>
      </c>
      <c r="F292" s="16" t="s">
        <v>1063</v>
      </c>
      <c r="G292" s="63" t="s">
        <v>327</v>
      </c>
      <c r="H292" s="16" t="s">
        <v>1064</v>
      </c>
      <c r="I292" s="65" t="s">
        <v>1885</v>
      </c>
      <c r="J292" s="66">
        <v>27572.07</v>
      </c>
    </row>
    <row r="293" spans="2:10" x14ac:dyDescent="0.3">
      <c r="B293" s="72" t="s">
        <v>323</v>
      </c>
      <c r="C293" s="64" t="s">
        <v>119</v>
      </c>
      <c r="D293" s="16" t="s">
        <v>1038</v>
      </c>
      <c r="E293" s="64">
        <v>14</v>
      </c>
      <c r="F293" s="16" t="s">
        <v>1065</v>
      </c>
      <c r="G293" s="63" t="s">
        <v>327</v>
      </c>
      <c r="H293" s="16" t="s">
        <v>1066</v>
      </c>
      <c r="I293" s="65" t="s">
        <v>1885</v>
      </c>
      <c r="J293" s="66">
        <v>123391.87</v>
      </c>
    </row>
    <row r="294" spans="2:10" x14ac:dyDescent="0.3">
      <c r="B294" s="72" t="s">
        <v>323</v>
      </c>
      <c r="C294" s="64" t="s">
        <v>119</v>
      </c>
      <c r="D294" s="16" t="s">
        <v>1038</v>
      </c>
      <c r="E294" s="64">
        <v>15</v>
      </c>
      <c r="F294" s="16" t="s">
        <v>1067</v>
      </c>
      <c r="G294" s="63" t="s">
        <v>327</v>
      </c>
      <c r="H294" s="16" t="s">
        <v>1068</v>
      </c>
      <c r="I294" s="65" t="s">
        <v>1885</v>
      </c>
      <c r="J294" s="66">
        <v>213772.73</v>
      </c>
    </row>
    <row r="295" spans="2:10" x14ac:dyDescent="0.3">
      <c r="B295" s="72" t="s">
        <v>323</v>
      </c>
      <c r="C295" s="64" t="s">
        <v>119</v>
      </c>
      <c r="D295" s="16" t="s">
        <v>1038</v>
      </c>
      <c r="E295" s="64">
        <v>16</v>
      </c>
      <c r="F295" s="16" t="s">
        <v>1069</v>
      </c>
      <c r="G295" s="63" t="s">
        <v>327</v>
      </c>
      <c r="H295" s="16" t="s">
        <v>1070</v>
      </c>
      <c r="I295" s="65" t="s">
        <v>1896</v>
      </c>
      <c r="J295" s="66">
        <v>4539.38</v>
      </c>
    </row>
    <row r="296" spans="2:10" x14ac:dyDescent="0.3">
      <c r="B296" s="72" t="s">
        <v>323</v>
      </c>
      <c r="C296" s="64" t="s">
        <v>119</v>
      </c>
      <c r="D296" s="16" t="s">
        <v>1038</v>
      </c>
      <c r="E296" s="64">
        <v>17</v>
      </c>
      <c r="F296" s="16" t="s">
        <v>1071</v>
      </c>
      <c r="G296" s="63" t="s">
        <v>327</v>
      </c>
      <c r="H296" s="16" t="s">
        <v>1072</v>
      </c>
      <c r="I296" s="65" t="s">
        <v>1896</v>
      </c>
      <c r="J296" s="66">
        <v>22606.09</v>
      </c>
    </row>
    <row r="297" spans="2:10" x14ac:dyDescent="0.3">
      <c r="B297" s="72" t="s">
        <v>323</v>
      </c>
      <c r="C297" s="64" t="s">
        <v>119</v>
      </c>
      <c r="D297" s="16" t="s">
        <v>1038</v>
      </c>
      <c r="E297" s="64">
        <v>18</v>
      </c>
      <c r="F297" s="16" t="s">
        <v>1073</v>
      </c>
      <c r="G297" s="63" t="s">
        <v>327</v>
      </c>
      <c r="H297" s="16" t="s">
        <v>1074</v>
      </c>
      <c r="I297" s="65" t="s">
        <v>1896</v>
      </c>
      <c r="J297" s="66">
        <v>33956.910000000003</v>
      </c>
    </row>
    <row r="298" spans="2:10" x14ac:dyDescent="0.3">
      <c r="B298" s="72" t="s">
        <v>323</v>
      </c>
      <c r="C298" s="64" t="s">
        <v>119</v>
      </c>
      <c r="D298" s="16" t="s">
        <v>1038</v>
      </c>
      <c r="E298" s="64">
        <v>19</v>
      </c>
      <c r="F298" s="16" t="s">
        <v>1075</v>
      </c>
      <c r="G298" s="63" t="s">
        <v>327</v>
      </c>
      <c r="H298" s="16" t="s">
        <v>1076</v>
      </c>
      <c r="I298" s="65" t="s">
        <v>1896</v>
      </c>
      <c r="J298" s="66">
        <v>151863.49</v>
      </c>
    </row>
    <row r="299" spans="2:10" x14ac:dyDescent="0.3">
      <c r="B299" s="72" t="s">
        <v>323</v>
      </c>
      <c r="C299" s="64" t="s">
        <v>119</v>
      </c>
      <c r="D299" s="16" t="s">
        <v>1038</v>
      </c>
      <c r="E299" s="64">
        <v>20</v>
      </c>
      <c r="F299" s="16" t="s">
        <v>1077</v>
      </c>
      <c r="G299" s="63" t="s">
        <v>327</v>
      </c>
      <c r="H299" s="16" t="s">
        <v>1078</v>
      </c>
      <c r="I299" s="65" t="s">
        <v>1896</v>
      </c>
      <c r="J299" s="66">
        <v>263148.77</v>
      </c>
    </row>
    <row r="300" spans="2:10" x14ac:dyDescent="0.3">
      <c r="B300" s="72" t="s">
        <v>323</v>
      </c>
      <c r="C300" s="64" t="s">
        <v>119</v>
      </c>
      <c r="D300" s="16" t="s">
        <v>1038</v>
      </c>
      <c r="E300" s="64">
        <v>21</v>
      </c>
      <c r="F300" s="16" t="s">
        <v>1079</v>
      </c>
      <c r="G300" s="63" t="s">
        <v>327</v>
      </c>
      <c r="H300" s="16" t="s">
        <v>1080</v>
      </c>
      <c r="I300" s="65" t="s">
        <v>1886</v>
      </c>
      <c r="J300" s="66">
        <v>5248.81</v>
      </c>
    </row>
    <row r="301" spans="2:10" x14ac:dyDescent="0.3">
      <c r="B301" s="72" t="s">
        <v>323</v>
      </c>
      <c r="C301" s="64" t="s">
        <v>119</v>
      </c>
      <c r="D301" s="16" t="s">
        <v>1038</v>
      </c>
      <c r="E301" s="64">
        <v>22</v>
      </c>
      <c r="F301" s="16" t="s">
        <v>1081</v>
      </c>
      <c r="G301" s="63" t="s">
        <v>327</v>
      </c>
      <c r="H301" s="16" t="s">
        <v>1082</v>
      </c>
      <c r="I301" s="65" t="s">
        <v>1886</v>
      </c>
      <c r="J301" s="66">
        <v>26105.93</v>
      </c>
    </row>
    <row r="302" spans="2:10" x14ac:dyDescent="0.3">
      <c r="B302" s="72" t="s">
        <v>323</v>
      </c>
      <c r="C302" s="64" t="s">
        <v>119</v>
      </c>
      <c r="D302" s="16" t="s">
        <v>1038</v>
      </c>
      <c r="E302" s="64">
        <v>23</v>
      </c>
      <c r="F302" s="16" t="s">
        <v>1083</v>
      </c>
      <c r="G302" s="63" t="s">
        <v>327</v>
      </c>
      <c r="H302" s="16" t="s">
        <v>1084</v>
      </c>
      <c r="I302" s="65" t="s">
        <v>1886</v>
      </c>
      <c r="J302" s="66">
        <v>39159.360000000001</v>
      </c>
    </row>
    <row r="303" spans="2:10" x14ac:dyDescent="0.3">
      <c r="B303" s="72" t="s">
        <v>323</v>
      </c>
      <c r="C303" s="64" t="s">
        <v>119</v>
      </c>
      <c r="D303" s="16" t="s">
        <v>1038</v>
      </c>
      <c r="E303" s="64">
        <v>24</v>
      </c>
      <c r="F303" s="16" t="s">
        <v>1085</v>
      </c>
      <c r="G303" s="63" t="s">
        <v>327</v>
      </c>
      <c r="H303" s="16" t="s">
        <v>1086</v>
      </c>
      <c r="I303" s="65" t="s">
        <v>1886</v>
      </c>
      <c r="J303" s="66">
        <v>175227.25</v>
      </c>
    </row>
    <row r="304" spans="2:10" x14ac:dyDescent="0.3">
      <c r="B304" s="72" t="s">
        <v>323</v>
      </c>
      <c r="C304" s="64" t="s">
        <v>119</v>
      </c>
      <c r="D304" s="16" t="s">
        <v>1038</v>
      </c>
      <c r="E304" s="64">
        <v>25</v>
      </c>
      <c r="F304" s="16" t="s">
        <v>1087</v>
      </c>
      <c r="G304" s="63" t="s">
        <v>327</v>
      </c>
      <c r="H304" s="16" t="s">
        <v>1088</v>
      </c>
      <c r="I304" s="65" t="s">
        <v>1886</v>
      </c>
      <c r="J304" s="66">
        <v>303633.34000000003</v>
      </c>
    </row>
    <row r="305" spans="2:10" x14ac:dyDescent="0.3">
      <c r="B305" s="72" t="s">
        <v>323</v>
      </c>
      <c r="C305" s="64" t="s">
        <v>119</v>
      </c>
      <c r="D305" s="16" t="s">
        <v>1089</v>
      </c>
      <c r="E305" s="64">
        <v>1</v>
      </c>
      <c r="F305" s="16" t="s">
        <v>1090</v>
      </c>
      <c r="G305" s="63" t="s">
        <v>327</v>
      </c>
      <c r="H305" s="16" t="s">
        <v>1091</v>
      </c>
      <c r="I305" s="65" t="s">
        <v>1897</v>
      </c>
      <c r="J305" s="66">
        <v>377.41</v>
      </c>
    </row>
    <row r="306" spans="2:10" x14ac:dyDescent="0.3">
      <c r="B306" s="72" t="s">
        <v>323</v>
      </c>
      <c r="C306" s="64" t="s">
        <v>1092</v>
      </c>
      <c r="D306" s="16" t="s">
        <v>1093</v>
      </c>
      <c r="E306" s="64">
        <v>1</v>
      </c>
      <c r="F306" s="16" t="s">
        <v>1094</v>
      </c>
      <c r="G306" s="63" t="s">
        <v>327</v>
      </c>
      <c r="H306" s="16" t="s">
        <v>1095</v>
      </c>
      <c r="I306" s="65" t="s">
        <v>1884</v>
      </c>
      <c r="J306" s="66">
        <v>1701.68</v>
      </c>
    </row>
    <row r="307" spans="2:10" x14ac:dyDescent="0.3">
      <c r="B307" s="72" t="s">
        <v>323</v>
      </c>
      <c r="C307" s="64" t="s">
        <v>1092</v>
      </c>
      <c r="D307" s="16" t="s">
        <v>1093</v>
      </c>
      <c r="E307" s="64">
        <v>2</v>
      </c>
      <c r="F307" s="16" t="s">
        <v>1096</v>
      </c>
      <c r="G307" s="63" t="s">
        <v>327</v>
      </c>
      <c r="H307" s="16" t="s">
        <v>1097</v>
      </c>
      <c r="I307" s="65" t="s">
        <v>1885</v>
      </c>
      <c r="J307" s="66">
        <v>3678.61</v>
      </c>
    </row>
    <row r="308" spans="2:10" x14ac:dyDescent="0.3">
      <c r="B308" s="72" t="s">
        <v>323</v>
      </c>
      <c r="C308" s="64" t="s">
        <v>1092</v>
      </c>
      <c r="D308" s="16" t="s">
        <v>1093</v>
      </c>
      <c r="E308" s="64">
        <v>3</v>
      </c>
      <c r="F308" s="16" t="s">
        <v>1098</v>
      </c>
      <c r="G308" s="63" t="s">
        <v>327</v>
      </c>
      <c r="H308" s="16" t="s">
        <v>1099</v>
      </c>
      <c r="I308" s="65" t="s">
        <v>1886</v>
      </c>
      <c r="J308" s="66">
        <v>5702.84</v>
      </c>
    </row>
    <row r="309" spans="2:10" x14ac:dyDescent="0.3">
      <c r="B309" s="72" t="s">
        <v>323</v>
      </c>
      <c r="C309" s="64" t="s">
        <v>1092</v>
      </c>
      <c r="D309" s="16" t="s">
        <v>1093</v>
      </c>
      <c r="E309" s="64">
        <v>4</v>
      </c>
      <c r="F309" s="16" t="s">
        <v>1100</v>
      </c>
      <c r="G309" s="63" t="s">
        <v>327</v>
      </c>
      <c r="H309" s="16" t="s">
        <v>1101</v>
      </c>
      <c r="I309" s="65" t="s">
        <v>1884</v>
      </c>
      <c r="J309" s="66">
        <v>3404.3</v>
      </c>
    </row>
    <row r="310" spans="2:10" x14ac:dyDescent="0.3">
      <c r="B310" s="72" t="s">
        <v>323</v>
      </c>
      <c r="C310" s="64" t="s">
        <v>1092</v>
      </c>
      <c r="D310" s="16" t="s">
        <v>1093</v>
      </c>
      <c r="E310" s="64">
        <v>5</v>
      </c>
      <c r="F310" s="16" t="s">
        <v>1102</v>
      </c>
      <c r="G310" s="63" t="s">
        <v>327</v>
      </c>
      <c r="H310" s="16" t="s">
        <v>1103</v>
      </c>
      <c r="I310" s="65" t="s">
        <v>1885</v>
      </c>
      <c r="J310" s="66">
        <v>7348.71</v>
      </c>
    </row>
    <row r="311" spans="2:10" x14ac:dyDescent="0.3">
      <c r="B311" s="72" t="s">
        <v>323</v>
      </c>
      <c r="C311" s="64" t="s">
        <v>1092</v>
      </c>
      <c r="D311" s="16" t="s">
        <v>1093</v>
      </c>
      <c r="E311" s="64">
        <v>6</v>
      </c>
      <c r="F311" s="16" t="s">
        <v>1104</v>
      </c>
      <c r="G311" s="63" t="s">
        <v>327</v>
      </c>
      <c r="H311" s="16" t="s">
        <v>1105</v>
      </c>
      <c r="I311" s="65" t="s">
        <v>1886</v>
      </c>
      <c r="J311" s="66">
        <v>11397.16</v>
      </c>
    </row>
    <row r="312" spans="2:10" x14ac:dyDescent="0.3">
      <c r="B312" s="72" t="s">
        <v>323</v>
      </c>
      <c r="C312" s="64" t="s">
        <v>1092</v>
      </c>
      <c r="D312" s="16" t="s">
        <v>1093</v>
      </c>
      <c r="E312" s="64">
        <v>7</v>
      </c>
      <c r="F312" s="16" t="s">
        <v>1106</v>
      </c>
      <c r="G312" s="63" t="s">
        <v>327</v>
      </c>
      <c r="H312" s="16" t="s">
        <v>1107</v>
      </c>
      <c r="I312" s="65" t="s">
        <v>1884</v>
      </c>
      <c r="J312" s="66">
        <v>1701.68</v>
      </c>
    </row>
    <row r="313" spans="2:10" x14ac:dyDescent="0.3">
      <c r="B313" s="72" t="s">
        <v>323</v>
      </c>
      <c r="C313" s="64" t="s">
        <v>1092</v>
      </c>
      <c r="D313" s="16" t="s">
        <v>1093</v>
      </c>
      <c r="E313" s="64">
        <v>8</v>
      </c>
      <c r="F313" s="16" t="s">
        <v>1108</v>
      </c>
      <c r="G313" s="63" t="s">
        <v>327</v>
      </c>
      <c r="H313" s="16" t="s">
        <v>1109</v>
      </c>
      <c r="I313" s="65" t="s">
        <v>1885</v>
      </c>
      <c r="J313" s="66">
        <v>3678.61</v>
      </c>
    </row>
    <row r="314" spans="2:10" x14ac:dyDescent="0.3">
      <c r="B314" s="72" t="s">
        <v>323</v>
      </c>
      <c r="C314" s="64" t="s">
        <v>1092</v>
      </c>
      <c r="D314" s="16" t="s">
        <v>1093</v>
      </c>
      <c r="E314" s="64">
        <v>9</v>
      </c>
      <c r="F314" s="16" t="s">
        <v>1110</v>
      </c>
      <c r="G314" s="63" t="s">
        <v>327</v>
      </c>
      <c r="H314" s="16" t="s">
        <v>1111</v>
      </c>
      <c r="I314" s="65" t="s">
        <v>1886</v>
      </c>
      <c r="J314" s="66">
        <v>5702.84</v>
      </c>
    </row>
    <row r="315" spans="2:10" x14ac:dyDescent="0.3">
      <c r="B315" s="72" t="s">
        <v>323</v>
      </c>
      <c r="C315" s="64" t="s">
        <v>1092</v>
      </c>
      <c r="D315" s="16" t="s">
        <v>1093</v>
      </c>
      <c r="E315" s="64">
        <v>10</v>
      </c>
      <c r="F315" s="16" t="s">
        <v>1112</v>
      </c>
      <c r="G315" s="63" t="s">
        <v>327</v>
      </c>
      <c r="H315" s="16" t="s">
        <v>1113</v>
      </c>
      <c r="I315" s="65" t="s">
        <v>1884</v>
      </c>
      <c r="J315" s="66">
        <v>3404.3</v>
      </c>
    </row>
    <row r="316" spans="2:10" x14ac:dyDescent="0.3">
      <c r="B316" s="72" t="s">
        <v>323</v>
      </c>
      <c r="C316" s="64" t="s">
        <v>1092</v>
      </c>
      <c r="D316" s="16" t="s">
        <v>1093</v>
      </c>
      <c r="E316" s="64">
        <v>11</v>
      </c>
      <c r="F316" s="16" t="s">
        <v>1114</v>
      </c>
      <c r="G316" s="63" t="s">
        <v>327</v>
      </c>
      <c r="H316" s="16" t="s">
        <v>1115</v>
      </c>
      <c r="I316" s="65" t="s">
        <v>1885</v>
      </c>
      <c r="J316" s="66">
        <v>7348.71</v>
      </c>
    </row>
    <row r="317" spans="2:10" x14ac:dyDescent="0.3">
      <c r="B317" s="72" t="s">
        <v>323</v>
      </c>
      <c r="C317" s="64" t="s">
        <v>1092</v>
      </c>
      <c r="D317" s="16" t="s">
        <v>1093</v>
      </c>
      <c r="E317" s="64">
        <v>12</v>
      </c>
      <c r="F317" s="16" t="s">
        <v>1116</v>
      </c>
      <c r="G317" s="63" t="s">
        <v>327</v>
      </c>
      <c r="H317" s="16" t="s">
        <v>1117</v>
      </c>
      <c r="I317" s="65" t="s">
        <v>1886</v>
      </c>
      <c r="J317" s="66">
        <v>11397.16</v>
      </c>
    </row>
    <row r="318" spans="2:10" x14ac:dyDescent="0.3">
      <c r="B318" s="72" t="s">
        <v>323</v>
      </c>
      <c r="C318" s="64" t="s">
        <v>1092</v>
      </c>
      <c r="D318" s="16" t="s">
        <v>1093</v>
      </c>
      <c r="E318" s="64">
        <v>13</v>
      </c>
      <c r="F318" s="16" t="s">
        <v>1118</v>
      </c>
      <c r="G318" s="63" t="s">
        <v>327</v>
      </c>
      <c r="H318" s="16" t="s">
        <v>1119</v>
      </c>
      <c r="I318" s="65" t="s">
        <v>1897</v>
      </c>
      <c r="J318" s="66">
        <v>0</v>
      </c>
    </row>
    <row r="319" spans="2:10" x14ac:dyDescent="0.3">
      <c r="B319" s="72" t="s">
        <v>323</v>
      </c>
      <c r="C319" s="64" t="s">
        <v>1092</v>
      </c>
      <c r="D319" s="16" t="s">
        <v>1093</v>
      </c>
      <c r="E319" s="64">
        <v>14</v>
      </c>
      <c r="F319" s="16" t="s">
        <v>1120</v>
      </c>
      <c r="G319" s="63" t="s">
        <v>327</v>
      </c>
      <c r="H319" s="16" t="s">
        <v>1121</v>
      </c>
      <c r="I319" s="65" t="s">
        <v>1897</v>
      </c>
      <c r="J319" s="66">
        <v>0</v>
      </c>
    </row>
    <row r="320" spans="2:10" x14ac:dyDescent="0.3">
      <c r="B320" s="72" t="s">
        <v>323</v>
      </c>
      <c r="C320" s="64" t="s">
        <v>1092</v>
      </c>
      <c r="D320" s="16" t="s">
        <v>1122</v>
      </c>
      <c r="E320" s="64">
        <v>1</v>
      </c>
      <c r="F320" s="16" t="s">
        <v>1123</v>
      </c>
      <c r="G320" s="63" t="s">
        <v>327</v>
      </c>
      <c r="H320" s="16" t="s">
        <v>1124</v>
      </c>
      <c r="I320" s="65" t="s">
        <v>1884</v>
      </c>
      <c r="J320" s="66">
        <v>1701.68</v>
      </c>
    </row>
    <row r="321" spans="2:10" x14ac:dyDescent="0.3">
      <c r="B321" s="72" t="s">
        <v>323</v>
      </c>
      <c r="C321" s="64" t="s">
        <v>1092</v>
      </c>
      <c r="D321" s="16" t="s">
        <v>1122</v>
      </c>
      <c r="E321" s="64">
        <v>2</v>
      </c>
      <c r="F321" s="16" t="s">
        <v>1125</v>
      </c>
      <c r="G321" s="63" t="s">
        <v>327</v>
      </c>
      <c r="H321" s="16" t="s">
        <v>1126</v>
      </c>
      <c r="I321" s="65" t="s">
        <v>1885</v>
      </c>
      <c r="J321" s="66">
        <v>3678.61</v>
      </c>
    </row>
    <row r="322" spans="2:10" x14ac:dyDescent="0.3">
      <c r="B322" s="72" t="s">
        <v>323</v>
      </c>
      <c r="C322" s="64" t="s">
        <v>1092</v>
      </c>
      <c r="D322" s="16" t="s">
        <v>1122</v>
      </c>
      <c r="E322" s="64">
        <v>3</v>
      </c>
      <c r="F322" s="16" t="s">
        <v>1127</v>
      </c>
      <c r="G322" s="63" t="s">
        <v>327</v>
      </c>
      <c r="H322" s="16" t="s">
        <v>1128</v>
      </c>
      <c r="I322" s="65" t="s">
        <v>1886</v>
      </c>
      <c r="J322" s="66">
        <v>5702.84</v>
      </c>
    </row>
    <row r="323" spans="2:10" x14ac:dyDescent="0.3">
      <c r="B323" s="72" t="s">
        <v>323</v>
      </c>
      <c r="C323" s="64" t="s">
        <v>1092</v>
      </c>
      <c r="D323" s="16" t="s">
        <v>1122</v>
      </c>
      <c r="E323" s="64">
        <v>4</v>
      </c>
      <c r="F323" s="16" t="s">
        <v>1129</v>
      </c>
      <c r="G323" s="63" t="s">
        <v>327</v>
      </c>
      <c r="H323" s="16" t="s">
        <v>1130</v>
      </c>
      <c r="I323" s="65" t="s">
        <v>1884</v>
      </c>
      <c r="J323" s="66">
        <v>1020.63</v>
      </c>
    </row>
    <row r="324" spans="2:10" x14ac:dyDescent="0.3">
      <c r="B324" s="72" t="s">
        <v>323</v>
      </c>
      <c r="C324" s="64" t="s">
        <v>1092</v>
      </c>
      <c r="D324" s="16" t="s">
        <v>1122</v>
      </c>
      <c r="E324" s="64">
        <v>5</v>
      </c>
      <c r="F324" s="16" t="s">
        <v>1131</v>
      </c>
      <c r="G324" s="63" t="s">
        <v>327</v>
      </c>
      <c r="H324" s="16" t="s">
        <v>1132</v>
      </c>
      <c r="I324" s="65" t="s">
        <v>1885</v>
      </c>
      <c r="J324" s="66">
        <v>2203</v>
      </c>
    </row>
    <row r="325" spans="2:10" x14ac:dyDescent="0.3">
      <c r="B325" s="72" t="s">
        <v>323</v>
      </c>
      <c r="C325" s="64" t="s">
        <v>1092</v>
      </c>
      <c r="D325" s="16" t="s">
        <v>1122</v>
      </c>
      <c r="E325" s="64">
        <v>6</v>
      </c>
      <c r="F325" s="16" t="s">
        <v>1133</v>
      </c>
      <c r="G325" s="63" t="s">
        <v>327</v>
      </c>
      <c r="H325" s="16" t="s">
        <v>1134</v>
      </c>
      <c r="I325" s="65" t="s">
        <v>1886</v>
      </c>
      <c r="J325" s="66">
        <v>3413.76</v>
      </c>
    </row>
    <row r="326" spans="2:10" x14ac:dyDescent="0.3">
      <c r="B326" s="72" t="s">
        <v>323</v>
      </c>
      <c r="C326" s="64" t="s">
        <v>1092</v>
      </c>
      <c r="D326" s="16" t="s">
        <v>1122</v>
      </c>
      <c r="E326" s="64">
        <v>7</v>
      </c>
      <c r="F326" s="16" t="s">
        <v>1135</v>
      </c>
      <c r="G326" s="63" t="s">
        <v>327</v>
      </c>
      <c r="H326" s="16" t="s">
        <v>1136</v>
      </c>
      <c r="I326" s="65" t="s">
        <v>1884</v>
      </c>
      <c r="J326" s="66">
        <v>1701.68</v>
      </c>
    </row>
    <row r="327" spans="2:10" x14ac:dyDescent="0.3">
      <c r="B327" s="72" t="s">
        <v>323</v>
      </c>
      <c r="C327" s="64" t="s">
        <v>1092</v>
      </c>
      <c r="D327" s="16" t="s">
        <v>1122</v>
      </c>
      <c r="E327" s="64">
        <v>8</v>
      </c>
      <c r="F327" s="16" t="s">
        <v>1137</v>
      </c>
      <c r="G327" s="63" t="s">
        <v>327</v>
      </c>
      <c r="H327" s="16" t="s">
        <v>1138</v>
      </c>
      <c r="I327" s="65" t="s">
        <v>1885</v>
      </c>
      <c r="J327" s="66">
        <v>3678.61</v>
      </c>
    </row>
    <row r="328" spans="2:10" x14ac:dyDescent="0.3">
      <c r="B328" s="72" t="s">
        <v>323</v>
      </c>
      <c r="C328" s="64" t="s">
        <v>1092</v>
      </c>
      <c r="D328" s="16" t="s">
        <v>1122</v>
      </c>
      <c r="E328" s="64">
        <v>9</v>
      </c>
      <c r="F328" s="16" t="s">
        <v>1139</v>
      </c>
      <c r="G328" s="63" t="s">
        <v>327</v>
      </c>
      <c r="H328" s="16" t="s">
        <v>1140</v>
      </c>
      <c r="I328" s="65" t="s">
        <v>1886</v>
      </c>
      <c r="J328" s="66">
        <v>5702.84</v>
      </c>
    </row>
    <row r="329" spans="2:10" x14ac:dyDescent="0.3">
      <c r="B329" s="72" t="s">
        <v>323</v>
      </c>
      <c r="C329" s="64" t="s">
        <v>1092</v>
      </c>
      <c r="D329" s="16" t="s">
        <v>1122</v>
      </c>
      <c r="E329" s="64">
        <v>10</v>
      </c>
      <c r="F329" s="16" t="s">
        <v>1141</v>
      </c>
      <c r="G329" s="63" t="s">
        <v>327</v>
      </c>
      <c r="H329" s="16" t="s">
        <v>1142</v>
      </c>
      <c r="I329" s="65" t="s">
        <v>1884</v>
      </c>
      <c r="J329" s="66">
        <v>1020.63</v>
      </c>
    </row>
    <row r="330" spans="2:10" x14ac:dyDescent="0.3">
      <c r="B330" s="72" t="s">
        <v>323</v>
      </c>
      <c r="C330" s="64" t="s">
        <v>1092</v>
      </c>
      <c r="D330" s="16" t="s">
        <v>1122</v>
      </c>
      <c r="E330" s="64">
        <v>11</v>
      </c>
      <c r="F330" s="16" t="s">
        <v>1143</v>
      </c>
      <c r="G330" s="63" t="s">
        <v>327</v>
      </c>
      <c r="H330" s="16" t="s">
        <v>1144</v>
      </c>
      <c r="I330" s="65" t="s">
        <v>1885</v>
      </c>
      <c r="J330" s="66">
        <v>2203</v>
      </c>
    </row>
    <row r="331" spans="2:10" x14ac:dyDescent="0.3">
      <c r="B331" s="72" t="s">
        <v>323</v>
      </c>
      <c r="C331" s="64" t="s">
        <v>1092</v>
      </c>
      <c r="D331" s="16" t="s">
        <v>1122</v>
      </c>
      <c r="E331" s="64">
        <v>12</v>
      </c>
      <c r="F331" s="16" t="s">
        <v>1145</v>
      </c>
      <c r="G331" s="63" t="s">
        <v>327</v>
      </c>
      <c r="H331" s="16" t="s">
        <v>1146</v>
      </c>
      <c r="I331" s="65" t="s">
        <v>1886</v>
      </c>
      <c r="J331" s="66">
        <v>3413.76</v>
      </c>
    </row>
    <row r="332" spans="2:10" x14ac:dyDescent="0.3">
      <c r="B332" s="72" t="s">
        <v>323</v>
      </c>
      <c r="C332" s="64" t="s">
        <v>1092</v>
      </c>
      <c r="D332" s="16" t="s">
        <v>1122</v>
      </c>
      <c r="E332" s="64">
        <v>13</v>
      </c>
      <c r="F332" s="16" t="s">
        <v>1147</v>
      </c>
      <c r="G332" s="63" t="s">
        <v>327</v>
      </c>
      <c r="H332" s="16" t="s">
        <v>1148</v>
      </c>
      <c r="I332" s="65" t="s">
        <v>1897</v>
      </c>
      <c r="J332" s="66">
        <v>0</v>
      </c>
    </row>
    <row r="333" spans="2:10" x14ac:dyDescent="0.3">
      <c r="B333" s="72" t="s">
        <v>323</v>
      </c>
      <c r="C333" s="64" t="s">
        <v>1092</v>
      </c>
      <c r="D333" s="16" t="s">
        <v>1122</v>
      </c>
      <c r="E333" s="64">
        <v>14</v>
      </c>
      <c r="F333" s="16" t="s">
        <v>1149</v>
      </c>
      <c r="G333" s="63" t="s">
        <v>327</v>
      </c>
      <c r="H333" s="16" t="s">
        <v>1150</v>
      </c>
      <c r="I333" s="65" t="s">
        <v>1897</v>
      </c>
      <c r="J333" s="66">
        <v>0</v>
      </c>
    </row>
    <row r="334" spans="2:10" x14ac:dyDescent="0.3">
      <c r="B334" s="72" t="s">
        <v>323</v>
      </c>
      <c r="C334" s="64" t="s">
        <v>1092</v>
      </c>
      <c r="D334" s="16" t="s">
        <v>1151</v>
      </c>
      <c r="E334" s="64">
        <v>1</v>
      </c>
      <c r="F334" s="16" t="s">
        <v>1152</v>
      </c>
      <c r="G334" s="63" t="s">
        <v>327</v>
      </c>
      <c r="H334" s="16" t="s">
        <v>1153</v>
      </c>
      <c r="I334" s="65" t="s">
        <v>1884</v>
      </c>
      <c r="J334" s="66">
        <v>3404.3</v>
      </c>
    </row>
    <row r="335" spans="2:10" x14ac:dyDescent="0.3">
      <c r="B335" s="72" t="s">
        <v>323</v>
      </c>
      <c r="C335" s="64" t="s">
        <v>1092</v>
      </c>
      <c r="D335" s="16" t="s">
        <v>1151</v>
      </c>
      <c r="E335" s="64">
        <v>2</v>
      </c>
      <c r="F335" s="16" t="s">
        <v>1154</v>
      </c>
      <c r="G335" s="63" t="s">
        <v>327</v>
      </c>
      <c r="H335" s="16" t="s">
        <v>1155</v>
      </c>
      <c r="I335" s="65" t="s">
        <v>1885</v>
      </c>
      <c r="J335" s="66">
        <v>7348.71</v>
      </c>
    </row>
    <row r="336" spans="2:10" x14ac:dyDescent="0.3">
      <c r="B336" s="72" t="s">
        <v>323</v>
      </c>
      <c r="C336" s="64" t="s">
        <v>1092</v>
      </c>
      <c r="D336" s="16" t="s">
        <v>1151</v>
      </c>
      <c r="E336" s="64">
        <v>3</v>
      </c>
      <c r="F336" s="16" t="s">
        <v>1156</v>
      </c>
      <c r="G336" s="63" t="s">
        <v>327</v>
      </c>
      <c r="H336" s="16" t="s">
        <v>1157</v>
      </c>
      <c r="I336" s="65" t="s">
        <v>1886</v>
      </c>
      <c r="J336" s="66">
        <v>11397.16</v>
      </c>
    </row>
    <row r="337" spans="2:10" x14ac:dyDescent="0.3">
      <c r="B337" s="72" t="s">
        <v>323</v>
      </c>
      <c r="C337" s="64" t="s">
        <v>1092</v>
      </c>
      <c r="D337" s="16" t="s">
        <v>1151</v>
      </c>
      <c r="E337" s="64">
        <v>4</v>
      </c>
      <c r="F337" s="16" t="s">
        <v>1158</v>
      </c>
      <c r="G337" s="63" t="s">
        <v>327</v>
      </c>
      <c r="H337" s="16" t="s">
        <v>1159</v>
      </c>
      <c r="I337" s="65" t="s">
        <v>1884</v>
      </c>
      <c r="J337" s="66">
        <v>1701.68</v>
      </c>
    </row>
    <row r="338" spans="2:10" x14ac:dyDescent="0.3">
      <c r="B338" s="72" t="s">
        <v>323</v>
      </c>
      <c r="C338" s="64" t="s">
        <v>1092</v>
      </c>
      <c r="D338" s="16" t="s">
        <v>1151</v>
      </c>
      <c r="E338" s="64">
        <v>5</v>
      </c>
      <c r="F338" s="16" t="s">
        <v>1160</v>
      </c>
      <c r="G338" s="63" t="s">
        <v>327</v>
      </c>
      <c r="H338" s="16" t="s">
        <v>1161</v>
      </c>
      <c r="I338" s="65" t="s">
        <v>1885</v>
      </c>
      <c r="J338" s="66">
        <v>3678.61</v>
      </c>
    </row>
    <row r="339" spans="2:10" x14ac:dyDescent="0.3">
      <c r="B339" s="72" t="s">
        <v>323</v>
      </c>
      <c r="C339" s="64" t="s">
        <v>1092</v>
      </c>
      <c r="D339" s="16" t="s">
        <v>1151</v>
      </c>
      <c r="E339" s="64">
        <v>6</v>
      </c>
      <c r="F339" s="16" t="s">
        <v>1162</v>
      </c>
      <c r="G339" s="63" t="s">
        <v>327</v>
      </c>
      <c r="H339" s="16" t="s">
        <v>1163</v>
      </c>
      <c r="I339" s="65" t="s">
        <v>1886</v>
      </c>
      <c r="J339" s="66">
        <v>5702.84</v>
      </c>
    </row>
    <row r="340" spans="2:10" x14ac:dyDescent="0.3">
      <c r="B340" s="72" t="s">
        <v>323</v>
      </c>
      <c r="C340" s="64" t="s">
        <v>1092</v>
      </c>
      <c r="D340" s="16" t="s">
        <v>1151</v>
      </c>
      <c r="E340" s="64">
        <v>7</v>
      </c>
      <c r="F340" s="16" t="s">
        <v>1164</v>
      </c>
      <c r="G340" s="63" t="s">
        <v>327</v>
      </c>
      <c r="H340" s="16" t="s">
        <v>1165</v>
      </c>
      <c r="I340" s="65" t="s">
        <v>1884</v>
      </c>
      <c r="J340" s="66">
        <v>3404.3</v>
      </c>
    </row>
    <row r="341" spans="2:10" x14ac:dyDescent="0.3">
      <c r="B341" s="72" t="s">
        <v>323</v>
      </c>
      <c r="C341" s="64" t="s">
        <v>1092</v>
      </c>
      <c r="D341" s="16" t="s">
        <v>1151</v>
      </c>
      <c r="E341" s="64">
        <v>8</v>
      </c>
      <c r="F341" s="16" t="s">
        <v>1166</v>
      </c>
      <c r="G341" s="63" t="s">
        <v>327</v>
      </c>
      <c r="H341" s="16" t="s">
        <v>1167</v>
      </c>
      <c r="I341" s="65" t="s">
        <v>1885</v>
      </c>
      <c r="J341" s="66">
        <v>7348.71</v>
      </c>
    </row>
    <row r="342" spans="2:10" x14ac:dyDescent="0.3">
      <c r="B342" s="72" t="s">
        <v>323</v>
      </c>
      <c r="C342" s="64" t="s">
        <v>1092</v>
      </c>
      <c r="D342" s="16" t="s">
        <v>1151</v>
      </c>
      <c r="E342" s="64">
        <v>9</v>
      </c>
      <c r="F342" s="16" t="s">
        <v>1168</v>
      </c>
      <c r="G342" s="63" t="s">
        <v>327</v>
      </c>
      <c r="H342" s="16" t="s">
        <v>1169</v>
      </c>
      <c r="I342" s="65" t="s">
        <v>1886</v>
      </c>
      <c r="J342" s="66">
        <v>11397.16</v>
      </c>
    </row>
    <row r="343" spans="2:10" x14ac:dyDescent="0.3">
      <c r="B343" s="72" t="s">
        <v>323</v>
      </c>
      <c r="C343" s="64" t="s">
        <v>1092</v>
      </c>
      <c r="D343" s="16" t="s">
        <v>1151</v>
      </c>
      <c r="E343" s="64">
        <v>10</v>
      </c>
      <c r="F343" s="16" t="s">
        <v>1170</v>
      </c>
      <c r="G343" s="63" t="s">
        <v>327</v>
      </c>
      <c r="H343" s="16" t="s">
        <v>1171</v>
      </c>
      <c r="I343" s="65" t="s">
        <v>1884</v>
      </c>
      <c r="J343" s="66">
        <v>1701.68</v>
      </c>
    </row>
    <row r="344" spans="2:10" x14ac:dyDescent="0.3">
      <c r="B344" s="72" t="s">
        <v>323</v>
      </c>
      <c r="C344" s="64" t="s">
        <v>1092</v>
      </c>
      <c r="D344" s="16" t="s">
        <v>1151</v>
      </c>
      <c r="E344" s="64">
        <v>11</v>
      </c>
      <c r="F344" s="16" t="s">
        <v>1172</v>
      </c>
      <c r="G344" s="63" t="s">
        <v>327</v>
      </c>
      <c r="H344" s="16" t="s">
        <v>1173</v>
      </c>
      <c r="I344" s="65" t="s">
        <v>1885</v>
      </c>
      <c r="J344" s="66">
        <v>3678.61</v>
      </c>
    </row>
    <row r="345" spans="2:10" x14ac:dyDescent="0.3">
      <c r="B345" s="72" t="s">
        <v>323</v>
      </c>
      <c r="C345" s="64" t="s">
        <v>1092</v>
      </c>
      <c r="D345" s="16" t="s">
        <v>1151</v>
      </c>
      <c r="E345" s="64">
        <v>12</v>
      </c>
      <c r="F345" s="16" t="s">
        <v>1174</v>
      </c>
      <c r="G345" s="63" t="s">
        <v>327</v>
      </c>
      <c r="H345" s="16" t="s">
        <v>1175</v>
      </c>
      <c r="I345" s="65" t="s">
        <v>1886</v>
      </c>
      <c r="J345" s="66">
        <v>5702.84</v>
      </c>
    </row>
    <row r="346" spans="2:10" x14ac:dyDescent="0.3">
      <c r="B346" s="72" t="s">
        <v>323</v>
      </c>
      <c r="C346" s="64" t="s">
        <v>1092</v>
      </c>
      <c r="D346" s="16" t="s">
        <v>1151</v>
      </c>
      <c r="E346" s="64">
        <v>13</v>
      </c>
      <c r="F346" s="16" t="s">
        <v>1176</v>
      </c>
      <c r="G346" s="63" t="s">
        <v>327</v>
      </c>
      <c r="H346" s="16" t="s">
        <v>1177</v>
      </c>
      <c r="I346" s="65" t="s">
        <v>1897</v>
      </c>
      <c r="J346" s="66">
        <v>0</v>
      </c>
    </row>
    <row r="347" spans="2:10" x14ac:dyDescent="0.3">
      <c r="B347" s="72" t="s">
        <v>323</v>
      </c>
      <c r="C347" s="64" t="s">
        <v>1092</v>
      </c>
      <c r="D347" s="16" t="s">
        <v>1151</v>
      </c>
      <c r="E347" s="64">
        <v>14</v>
      </c>
      <c r="F347" s="16" t="s">
        <v>1178</v>
      </c>
      <c r="G347" s="63" t="s">
        <v>327</v>
      </c>
      <c r="H347" s="16" t="s">
        <v>1179</v>
      </c>
      <c r="I347" s="65" t="s">
        <v>1897</v>
      </c>
      <c r="J347" s="66">
        <v>0</v>
      </c>
    </row>
    <row r="348" spans="2:10" x14ac:dyDescent="0.3">
      <c r="B348" s="72" t="s">
        <v>323</v>
      </c>
      <c r="C348" s="64" t="s">
        <v>1092</v>
      </c>
      <c r="D348" s="16" t="s">
        <v>1180</v>
      </c>
      <c r="E348" s="64">
        <v>1</v>
      </c>
      <c r="F348" s="16" t="s">
        <v>1181</v>
      </c>
      <c r="G348" s="63" t="s">
        <v>327</v>
      </c>
      <c r="H348" s="16" t="s">
        <v>1182</v>
      </c>
      <c r="I348" s="65" t="s">
        <v>1884</v>
      </c>
      <c r="J348" s="66">
        <v>1701.68</v>
      </c>
    </row>
    <row r="349" spans="2:10" x14ac:dyDescent="0.3">
      <c r="B349" s="72" t="s">
        <v>323</v>
      </c>
      <c r="C349" s="64" t="s">
        <v>1092</v>
      </c>
      <c r="D349" s="16" t="s">
        <v>1180</v>
      </c>
      <c r="E349" s="64">
        <v>2</v>
      </c>
      <c r="F349" s="16" t="s">
        <v>1183</v>
      </c>
      <c r="G349" s="63" t="s">
        <v>327</v>
      </c>
      <c r="H349" s="16" t="s">
        <v>1184</v>
      </c>
      <c r="I349" s="65" t="s">
        <v>1884</v>
      </c>
      <c r="J349" s="66">
        <v>1020.63</v>
      </c>
    </row>
    <row r="350" spans="2:10" x14ac:dyDescent="0.3">
      <c r="B350" s="72" t="s">
        <v>323</v>
      </c>
      <c r="C350" s="64" t="s">
        <v>1092</v>
      </c>
      <c r="D350" s="16" t="s">
        <v>1185</v>
      </c>
      <c r="E350" s="64">
        <v>1</v>
      </c>
      <c r="F350" s="16" t="s">
        <v>1186</v>
      </c>
      <c r="G350" s="63" t="s">
        <v>327</v>
      </c>
      <c r="H350" s="16" t="s">
        <v>1187</v>
      </c>
      <c r="I350" s="65" t="s">
        <v>1884</v>
      </c>
      <c r="J350" s="66">
        <v>1701.68</v>
      </c>
    </row>
    <row r="351" spans="2:10" x14ac:dyDescent="0.3">
      <c r="B351" s="72" t="s">
        <v>323</v>
      </c>
      <c r="C351" s="64" t="s">
        <v>1092</v>
      </c>
      <c r="D351" s="16" t="s">
        <v>1185</v>
      </c>
      <c r="E351" s="64">
        <v>2</v>
      </c>
      <c r="F351" s="16" t="s">
        <v>1188</v>
      </c>
      <c r="G351" s="63" t="s">
        <v>327</v>
      </c>
      <c r="H351" s="16" t="s">
        <v>1189</v>
      </c>
      <c r="I351" s="65" t="s">
        <v>1884</v>
      </c>
      <c r="J351" s="66">
        <v>1020.63</v>
      </c>
    </row>
    <row r="352" spans="2:10" x14ac:dyDescent="0.3">
      <c r="B352" s="72" t="s">
        <v>323</v>
      </c>
      <c r="C352" s="64" t="s">
        <v>1092</v>
      </c>
      <c r="D352" s="16" t="s">
        <v>1190</v>
      </c>
      <c r="E352" s="64">
        <v>1</v>
      </c>
      <c r="F352" s="16" t="s">
        <v>1191</v>
      </c>
      <c r="G352" s="63" t="s">
        <v>327</v>
      </c>
      <c r="H352" s="16" t="s">
        <v>1192</v>
      </c>
      <c r="I352" s="65" t="s">
        <v>1884</v>
      </c>
      <c r="J352" s="66">
        <v>3404.3</v>
      </c>
    </row>
    <row r="353" spans="2:10" x14ac:dyDescent="0.3">
      <c r="B353" s="72" t="s">
        <v>323</v>
      </c>
      <c r="C353" s="64" t="s">
        <v>1092</v>
      </c>
      <c r="D353" s="16" t="s">
        <v>1190</v>
      </c>
      <c r="E353" s="64">
        <v>2</v>
      </c>
      <c r="F353" s="16" t="s">
        <v>1193</v>
      </c>
      <c r="G353" s="63" t="s">
        <v>327</v>
      </c>
      <c r="H353" s="16" t="s">
        <v>1194</v>
      </c>
      <c r="I353" s="65" t="s">
        <v>1884</v>
      </c>
      <c r="J353" s="66">
        <v>1701.68</v>
      </c>
    </row>
    <row r="354" spans="2:10" x14ac:dyDescent="0.3">
      <c r="B354" s="72" t="s">
        <v>323</v>
      </c>
      <c r="C354" s="64" t="s">
        <v>1092</v>
      </c>
      <c r="D354" s="16" t="s">
        <v>1195</v>
      </c>
      <c r="E354" s="64">
        <v>1</v>
      </c>
      <c r="F354" s="16" t="s">
        <v>1196</v>
      </c>
      <c r="G354" s="63" t="s">
        <v>327</v>
      </c>
      <c r="H354" s="16" t="s">
        <v>1197</v>
      </c>
      <c r="I354" s="65" t="s">
        <v>1884</v>
      </c>
      <c r="J354" s="66">
        <v>3404.3</v>
      </c>
    </row>
    <row r="355" spans="2:10" x14ac:dyDescent="0.3">
      <c r="B355" s="72" t="s">
        <v>323</v>
      </c>
      <c r="C355" s="64" t="s">
        <v>1092</v>
      </c>
      <c r="D355" s="16" t="s">
        <v>1195</v>
      </c>
      <c r="E355" s="64">
        <v>2</v>
      </c>
      <c r="F355" s="16" t="s">
        <v>1198</v>
      </c>
      <c r="G355" s="63" t="s">
        <v>327</v>
      </c>
      <c r="H355" s="16" t="s">
        <v>1199</v>
      </c>
      <c r="I355" s="65" t="s">
        <v>1884</v>
      </c>
      <c r="J355" s="66">
        <v>1701.68</v>
      </c>
    </row>
    <row r="356" spans="2:10" x14ac:dyDescent="0.3">
      <c r="B356" s="72" t="s">
        <v>323</v>
      </c>
      <c r="C356" s="64" t="s">
        <v>1200</v>
      </c>
      <c r="D356" s="16" t="s">
        <v>1201</v>
      </c>
      <c r="E356" s="64">
        <v>1</v>
      </c>
      <c r="F356" s="16" t="s">
        <v>1202</v>
      </c>
      <c r="G356" s="63" t="s">
        <v>327</v>
      </c>
      <c r="H356" s="16" t="s">
        <v>1203</v>
      </c>
      <c r="I356" s="65" t="s">
        <v>1884</v>
      </c>
      <c r="J356" s="66">
        <v>3404.3</v>
      </c>
    </row>
    <row r="357" spans="2:10" x14ac:dyDescent="0.3">
      <c r="B357" s="72" t="s">
        <v>323</v>
      </c>
      <c r="C357" s="64" t="s">
        <v>1200</v>
      </c>
      <c r="D357" s="16" t="s">
        <v>1201</v>
      </c>
      <c r="E357" s="64">
        <v>2</v>
      </c>
      <c r="F357" s="16" t="s">
        <v>1204</v>
      </c>
      <c r="G357" s="63" t="s">
        <v>327</v>
      </c>
      <c r="H357" s="16" t="s">
        <v>1205</v>
      </c>
      <c r="I357" s="65" t="s">
        <v>1885</v>
      </c>
      <c r="J357" s="66">
        <v>7348.71</v>
      </c>
    </row>
    <row r="358" spans="2:10" x14ac:dyDescent="0.3">
      <c r="B358" s="72" t="s">
        <v>323</v>
      </c>
      <c r="C358" s="64" t="s">
        <v>1200</v>
      </c>
      <c r="D358" s="16" t="s">
        <v>1201</v>
      </c>
      <c r="E358" s="64">
        <v>3</v>
      </c>
      <c r="F358" s="16" t="s">
        <v>1206</v>
      </c>
      <c r="G358" s="63" t="s">
        <v>327</v>
      </c>
      <c r="H358" s="16" t="s">
        <v>1207</v>
      </c>
      <c r="I358" s="65" t="s">
        <v>1886</v>
      </c>
      <c r="J358" s="66">
        <v>11397.16</v>
      </c>
    </row>
    <row r="359" spans="2:10" x14ac:dyDescent="0.3">
      <c r="B359" s="72" t="s">
        <v>323</v>
      </c>
      <c r="C359" s="64" t="s">
        <v>1200</v>
      </c>
      <c r="D359" s="16" t="s">
        <v>1201</v>
      </c>
      <c r="E359" s="64">
        <v>4</v>
      </c>
      <c r="F359" s="16" t="s">
        <v>1208</v>
      </c>
      <c r="G359" s="63" t="s">
        <v>327</v>
      </c>
      <c r="H359" s="16" t="s">
        <v>1209</v>
      </c>
      <c r="I359" s="65" t="s">
        <v>1884</v>
      </c>
      <c r="J359" s="66">
        <v>453.09</v>
      </c>
    </row>
    <row r="360" spans="2:10" x14ac:dyDescent="0.3">
      <c r="B360" s="72" t="s">
        <v>323</v>
      </c>
      <c r="C360" s="64" t="s">
        <v>1200</v>
      </c>
      <c r="D360" s="16" t="s">
        <v>1201</v>
      </c>
      <c r="E360" s="64">
        <v>5</v>
      </c>
      <c r="F360" s="16" t="s">
        <v>1210</v>
      </c>
      <c r="G360" s="63" t="s">
        <v>327</v>
      </c>
      <c r="H360" s="16" t="s">
        <v>1211</v>
      </c>
      <c r="I360" s="65" t="s">
        <v>1885</v>
      </c>
      <c r="J360" s="66">
        <v>973.33</v>
      </c>
    </row>
    <row r="361" spans="2:10" x14ac:dyDescent="0.3">
      <c r="B361" s="72" t="s">
        <v>323</v>
      </c>
      <c r="C361" s="64" t="s">
        <v>1200</v>
      </c>
      <c r="D361" s="16" t="s">
        <v>1201</v>
      </c>
      <c r="E361" s="64">
        <v>6</v>
      </c>
      <c r="F361" s="16" t="s">
        <v>1212</v>
      </c>
      <c r="G361" s="63" t="s">
        <v>327</v>
      </c>
      <c r="H361" s="16" t="s">
        <v>1213</v>
      </c>
      <c r="I361" s="65" t="s">
        <v>1886</v>
      </c>
      <c r="J361" s="66">
        <v>1512.5</v>
      </c>
    </row>
    <row r="362" spans="2:10" x14ac:dyDescent="0.3">
      <c r="B362" s="72" t="s">
        <v>323</v>
      </c>
      <c r="C362" s="64" t="s">
        <v>1200</v>
      </c>
      <c r="D362" s="16" t="s">
        <v>1201</v>
      </c>
      <c r="E362" s="64">
        <v>7</v>
      </c>
      <c r="F362" s="16" t="s">
        <v>1214</v>
      </c>
      <c r="G362" s="63" t="s">
        <v>327</v>
      </c>
      <c r="H362" s="16" t="s">
        <v>1215</v>
      </c>
      <c r="I362" s="65" t="s">
        <v>1884</v>
      </c>
      <c r="J362" s="66">
        <v>1020.63</v>
      </c>
    </row>
    <row r="363" spans="2:10" x14ac:dyDescent="0.3">
      <c r="B363" s="72" t="s">
        <v>323</v>
      </c>
      <c r="C363" s="64" t="s">
        <v>1200</v>
      </c>
      <c r="D363" s="16" t="s">
        <v>1201</v>
      </c>
      <c r="E363" s="64">
        <v>8</v>
      </c>
      <c r="F363" s="16" t="s">
        <v>1216</v>
      </c>
      <c r="G363" s="63" t="s">
        <v>327</v>
      </c>
      <c r="H363" s="16" t="s">
        <v>1217</v>
      </c>
      <c r="I363" s="65" t="s">
        <v>1885</v>
      </c>
      <c r="J363" s="66">
        <v>2203</v>
      </c>
    </row>
    <row r="364" spans="2:10" x14ac:dyDescent="0.3">
      <c r="B364" s="72" t="s">
        <v>323</v>
      </c>
      <c r="C364" s="64" t="s">
        <v>1200</v>
      </c>
      <c r="D364" s="16" t="s">
        <v>1201</v>
      </c>
      <c r="E364" s="64">
        <v>9</v>
      </c>
      <c r="F364" s="16" t="s">
        <v>1218</v>
      </c>
      <c r="G364" s="63" t="s">
        <v>327</v>
      </c>
      <c r="H364" s="16" t="s">
        <v>1219</v>
      </c>
      <c r="I364" s="65" t="s">
        <v>1886</v>
      </c>
      <c r="J364" s="66">
        <v>3413.76</v>
      </c>
    </row>
    <row r="365" spans="2:10" x14ac:dyDescent="0.3">
      <c r="B365" s="72" t="s">
        <v>323</v>
      </c>
      <c r="C365" s="64" t="s">
        <v>1200</v>
      </c>
      <c r="D365" s="16" t="s">
        <v>1201</v>
      </c>
      <c r="E365" s="64">
        <v>10</v>
      </c>
      <c r="F365" s="16" t="s">
        <v>1220</v>
      </c>
      <c r="G365" s="63" t="s">
        <v>327</v>
      </c>
      <c r="H365" s="16" t="s">
        <v>1221</v>
      </c>
      <c r="I365" s="65" t="s">
        <v>1884</v>
      </c>
      <c r="J365" s="66">
        <v>3404.3</v>
      </c>
    </row>
    <row r="366" spans="2:10" x14ac:dyDescent="0.3">
      <c r="B366" s="72" t="s">
        <v>323</v>
      </c>
      <c r="C366" s="64" t="s">
        <v>1200</v>
      </c>
      <c r="D366" s="16" t="s">
        <v>1201</v>
      </c>
      <c r="E366" s="64">
        <v>11</v>
      </c>
      <c r="F366" s="16" t="s">
        <v>1222</v>
      </c>
      <c r="G366" s="63" t="s">
        <v>327</v>
      </c>
      <c r="H366" s="16" t="s">
        <v>1223</v>
      </c>
      <c r="I366" s="65" t="s">
        <v>1885</v>
      </c>
      <c r="J366" s="66">
        <v>7348.71</v>
      </c>
    </row>
    <row r="367" spans="2:10" x14ac:dyDescent="0.3">
      <c r="B367" s="72" t="s">
        <v>323</v>
      </c>
      <c r="C367" s="64" t="s">
        <v>1200</v>
      </c>
      <c r="D367" s="16" t="s">
        <v>1201</v>
      </c>
      <c r="E367" s="64">
        <v>12</v>
      </c>
      <c r="F367" s="16" t="s">
        <v>1224</v>
      </c>
      <c r="G367" s="63" t="s">
        <v>327</v>
      </c>
      <c r="H367" s="16" t="s">
        <v>1225</v>
      </c>
      <c r="I367" s="65" t="s">
        <v>1886</v>
      </c>
      <c r="J367" s="66">
        <v>11397.16</v>
      </c>
    </row>
    <row r="368" spans="2:10" x14ac:dyDescent="0.3">
      <c r="B368" s="72" t="s">
        <v>323</v>
      </c>
      <c r="C368" s="64" t="s">
        <v>1200</v>
      </c>
      <c r="D368" s="16" t="s">
        <v>1201</v>
      </c>
      <c r="E368" s="64">
        <v>13</v>
      </c>
      <c r="F368" s="16" t="s">
        <v>1226</v>
      </c>
      <c r="G368" s="63" t="s">
        <v>327</v>
      </c>
      <c r="H368" s="16" t="s">
        <v>1227</v>
      </c>
      <c r="I368" s="65" t="s">
        <v>1884</v>
      </c>
      <c r="J368" s="66">
        <v>453.09</v>
      </c>
    </row>
    <row r="369" spans="2:10" x14ac:dyDescent="0.3">
      <c r="B369" s="72" t="s">
        <v>323</v>
      </c>
      <c r="C369" s="64" t="s">
        <v>1200</v>
      </c>
      <c r="D369" s="16" t="s">
        <v>1201</v>
      </c>
      <c r="E369" s="64">
        <v>14</v>
      </c>
      <c r="F369" s="16" t="s">
        <v>1228</v>
      </c>
      <c r="G369" s="63" t="s">
        <v>327</v>
      </c>
      <c r="H369" s="16" t="s">
        <v>1229</v>
      </c>
      <c r="I369" s="65" t="s">
        <v>1885</v>
      </c>
      <c r="J369" s="66">
        <v>973.33</v>
      </c>
    </row>
    <row r="370" spans="2:10" x14ac:dyDescent="0.3">
      <c r="B370" s="72" t="s">
        <v>323</v>
      </c>
      <c r="C370" s="64" t="s">
        <v>1200</v>
      </c>
      <c r="D370" s="16" t="s">
        <v>1201</v>
      </c>
      <c r="E370" s="64">
        <v>15</v>
      </c>
      <c r="F370" s="16" t="s">
        <v>1230</v>
      </c>
      <c r="G370" s="63" t="s">
        <v>327</v>
      </c>
      <c r="H370" s="16" t="s">
        <v>1231</v>
      </c>
      <c r="I370" s="65" t="s">
        <v>1886</v>
      </c>
      <c r="J370" s="66">
        <v>1512.5</v>
      </c>
    </row>
    <row r="371" spans="2:10" x14ac:dyDescent="0.3">
      <c r="B371" s="72" t="s">
        <v>323</v>
      </c>
      <c r="C371" s="64" t="s">
        <v>1200</v>
      </c>
      <c r="D371" s="16" t="s">
        <v>1201</v>
      </c>
      <c r="E371" s="64">
        <v>16</v>
      </c>
      <c r="F371" s="16" t="s">
        <v>1232</v>
      </c>
      <c r="G371" s="63" t="s">
        <v>327</v>
      </c>
      <c r="H371" s="16" t="s">
        <v>1233</v>
      </c>
      <c r="I371" s="65" t="s">
        <v>1884</v>
      </c>
      <c r="J371" s="66">
        <v>1020.63</v>
      </c>
    </row>
    <row r="372" spans="2:10" x14ac:dyDescent="0.3">
      <c r="B372" s="72" t="s">
        <v>323</v>
      </c>
      <c r="C372" s="64" t="s">
        <v>1200</v>
      </c>
      <c r="D372" s="16" t="s">
        <v>1201</v>
      </c>
      <c r="E372" s="64">
        <v>17</v>
      </c>
      <c r="F372" s="16" t="s">
        <v>1234</v>
      </c>
      <c r="G372" s="63" t="s">
        <v>327</v>
      </c>
      <c r="H372" s="16" t="s">
        <v>1235</v>
      </c>
      <c r="I372" s="65" t="s">
        <v>1885</v>
      </c>
      <c r="J372" s="66">
        <v>2203</v>
      </c>
    </row>
    <row r="373" spans="2:10" x14ac:dyDescent="0.3">
      <c r="B373" s="72" t="s">
        <v>323</v>
      </c>
      <c r="C373" s="64" t="s">
        <v>1200</v>
      </c>
      <c r="D373" s="16" t="s">
        <v>1201</v>
      </c>
      <c r="E373" s="64">
        <v>18</v>
      </c>
      <c r="F373" s="16" t="s">
        <v>1236</v>
      </c>
      <c r="G373" s="63" t="s">
        <v>327</v>
      </c>
      <c r="H373" s="16" t="s">
        <v>1237</v>
      </c>
      <c r="I373" s="65" t="s">
        <v>1886</v>
      </c>
      <c r="J373" s="66">
        <v>3413.76</v>
      </c>
    </row>
    <row r="374" spans="2:10" x14ac:dyDescent="0.3">
      <c r="B374" s="72" t="s">
        <v>323</v>
      </c>
      <c r="C374" s="64" t="s">
        <v>1200</v>
      </c>
      <c r="D374" s="16" t="s">
        <v>1201</v>
      </c>
      <c r="E374" s="64">
        <v>19</v>
      </c>
      <c r="F374" s="16" t="s">
        <v>1238</v>
      </c>
      <c r="G374" s="63" t="s">
        <v>327</v>
      </c>
      <c r="H374" s="16" t="s">
        <v>1239</v>
      </c>
      <c r="I374" s="65" t="s">
        <v>1897</v>
      </c>
      <c r="J374" s="66">
        <v>0</v>
      </c>
    </row>
    <row r="375" spans="2:10" x14ac:dyDescent="0.3">
      <c r="B375" s="72" t="s">
        <v>323</v>
      </c>
      <c r="C375" s="64" t="s">
        <v>1200</v>
      </c>
      <c r="D375" s="16" t="s">
        <v>1201</v>
      </c>
      <c r="E375" s="64">
        <v>20</v>
      </c>
      <c r="F375" s="16" t="s">
        <v>1240</v>
      </c>
      <c r="G375" s="63" t="s">
        <v>327</v>
      </c>
      <c r="H375" s="16" t="s">
        <v>1241</v>
      </c>
      <c r="I375" s="65" t="s">
        <v>1897</v>
      </c>
      <c r="J375" s="66">
        <v>0</v>
      </c>
    </row>
    <row r="376" spans="2:10" x14ac:dyDescent="0.3">
      <c r="B376" s="72" t="s">
        <v>323</v>
      </c>
      <c r="C376" s="64" t="s">
        <v>1200</v>
      </c>
      <c r="D376" s="16" t="s">
        <v>1201</v>
      </c>
      <c r="E376" s="64">
        <v>21</v>
      </c>
      <c r="F376" s="16" t="s">
        <v>1242</v>
      </c>
      <c r="G376" s="63" t="s">
        <v>327</v>
      </c>
      <c r="H376" s="16" t="s">
        <v>1243</v>
      </c>
      <c r="I376" s="65" t="s">
        <v>1897</v>
      </c>
      <c r="J376" s="66">
        <v>0</v>
      </c>
    </row>
    <row r="377" spans="2:10" x14ac:dyDescent="0.3">
      <c r="B377" s="72" t="s">
        <v>323</v>
      </c>
      <c r="C377" s="64" t="s">
        <v>1200</v>
      </c>
      <c r="D377" s="16" t="s">
        <v>1244</v>
      </c>
      <c r="E377" s="64">
        <v>1</v>
      </c>
      <c r="F377" s="16" t="s">
        <v>1245</v>
      </c>
      <c r="G377" s="63" t="s">
        <v>327</v>
      </c>
      <c r="H377" s="16" t="s">
        <v>1246</v>
      </c>
      <c r="I377" s="65" t="s">
        <v>1884</v>
      </c>
      <c r="J377" s="66">
        <v>3404.3</v>
      </c>
    </row>
    <row r="378" spans="2:10" x14ac:dyDescent="0.3">
      <c r="B378" s="72" t="s">
        <v>323</v>
      </c>
      <c r="C378" s="64" t="s">
        <v>1200</v>
      </c>
      <c r="D378" s="16" t="s">
        <v>1244</v>
      </c>
      <c r="E378" s="64">
        <v>2</v>
      </c>
      <c r="F378" s="16" t="s">
        <v>1247</v>
      </c>
      <c r="G378" s="63" t="s">
        <v>327</v>
      </c>
      <c r="H378" s="16" t="s">
        <v>1248</v>
      </c>
      <c r="I378" s="65" t="s">
        <v>1885</v>
      </c>
      <c r="J378" s="66">
        <v>7348.71</v>
      </c>
    </row>
    <row r="379" spans="2:10" x14ac:dyDescent="0.3">
      <c r="B379" s="72" t="s">
        <v>323</v>
      </c>
      <c r="C379" s="64" t="s">
        <v>1200</v>
      </c>
      <c r="D379" s="16" t="s">
        <v>1244</v>
      </c>
      <c r="E379" s="64">
        <v>3</v>
      </c>
      <c r="F379" s="16" t="s">
        <v>1249</v>
      </c>
      <c r="G379" s="63" t="s">
        <v>327</v>
      </c>
      <c r="H379" s="16" t="s">
        <v>1250</v>
      </c>
      <c r="I379" s="65" t="s">
        <v>1886</v>
      </c>
      <c r="J379" s="66">
        <v>11397.16</v>
      </c>
    </row>
    <row r="380" spans="2:10" x14ac:dyDescent="0.3">
      <c r="B380" s="72" t="s">
        <v>323</v>
      </c>
      <c r="C380" s="64" t="s">
        <v>1200</v>
      </c>
      <c r="D380" s="16" t="s">
        <v>1244</v>
      </c>
      <c r="E380" s="64">
        <v>4</v>
      </c>
      <c r="F380" s="16" t="s">
        <v>1251</v>
      </c>
      <c r="G380" s="63" t="s">
        <v>327</v>
      </c>
      <c r="H380" s="16" t="s">
        <v>1252</v>
      </c>
      <c r="I380" s="65" t="s">
        <v>1884</v>
      </c>
      <c r="J380" s="66">
        <v>1701.68</v>
      </c>
    </row>
    <row r="381" spans="2:10" x14ac:dyDescent="0.3">
      <c r="B381" s="72" t="s">
        <v>323</v>
      </c>
      <c r="C381" s="64" t="s">
        <v>1200</v>
      </c>
      <c r="D381" s="16" t="s">
        <v>1244</v>
      </c>
      <c r="E381" s="64">
        <v>5</v>
      </c>
      <c r="F381" s="16" t="s">
        <v>1253</v>
      </c>
      <c r="G381" s="63" t="s">
        <v>327</v>
      </c>
      <c r="H381" s="16" t="s">
        <v>1254</v>
      </c>
      <c r="I381" s="65" t="s">
        <v>1885</v>
      </c>
      <c r="J381" s="66">
        <v>3678.61</v>
      </c>
    </row>
    <row r="382" spans="2:10" x14ac:dyDescent="0.3">
      <c r="B382" s="72" t="s">
        <v>323</v>
      </c>
      <c r="C382" s="64" t="s">
        <v>1200</v>
      </c>
      <c r="D382" s="16" t="s">
        <v>1244</v>
      </c>
      <c r="E382" s="64">
        <v>6</v>
      </c>
      <c r="F382" s="16" t="s">
        <v>1255</v>
      </c>
      <c r="G382" s="63" t="s">
        <v>327</v>
      </c>
      <c r="H382" s="16" t="s">
        <v>1256</v>
      </c>
      <c r="I382" s="65" t="s">
        <v>1886</v>
      </c>
      <c r="J382" s="66">
        <v>5702.84</v>
      </c>
    </row>
    <row r="383" spans="2:10" x14ac:dyDescent="0.3">
      <c r="B383" s="72" t="s">
        <v>323</v>
      </c>
      <c r="C383" s="64" t="s">
        <v>1200</v>
      </c>
      <c r="D383" s="16" t="s">
        <v>1244</v>
      </c>
      <c r="E383" s="64">
        <v>7</v>
      </c>
      <c r="F383" s="16" t="s">
        <v>1257</v>
      </c>
      <c r="G383" s="63" t="s">
        <v>327</v>
      </c>
      <c r="H383" s="16" t="s">
        <v>1258</v>
      </c>
      <c r="I383" s="65" t="s">
        <v>1884</v>
      </c>
      <c r="J383" s="66">
        <v>3404.3</v>
      </c>
    </row>
    <row r="384" spans="2:10" x14ac:dyDescent="0.3">
      <c r="B384" s="72" t="s">
        <v>323</v>
      </c>
      <c r="C384" s="64" t="s">
        <v>1200</v>
      </c>
      <c r="D384" s="16" t="s">
        <v>1244</v>
      </c>
      <c r="E384" s="64">
        <v>8</v>
      </c>
      <c r="F384" s="16" t="s">
        <v>1259</v>
      </c>
      <c r="G384" s="63" t="s">
        <v>327</v>
      </c>
      <c r="H384" s="16" t="s">
        <v>1260</v>
      </c>
      <c r="I384" s="65" t="s">
        <v>1885</v>
      </c>
      <c r="J384" s="66">
        <v>7348.71</v>
      </c>
    </row>
    <row r="385" spans="2:10" x14ac:dyDescent="0.3">
      <c r="B385" s="72" t="s">
        <v>323</v>
      </c>
      <c r="C385" s="64" t="s">
        <v>1200</v>
      </c>
      <c r="D385" s="16" t="s">
        <v>1244</v>
      </c>
      <c r="E385" s="64">
        <v>9</v>
      </c>
      <c r="F385" s="16" t="s">
        <v>1261</v>
      </c>
      <c r="G385" s="63" t="s">
        <v>327</v>
      </c>
      <c r="H385" s="16" t="s">
        <v>1262</v>
      </c>
      <c r="I385" s="65" t="s">
        <v>1886</v>
      </c>
      <c r="J385" s="66">
        <v>11397.16</v>
      </c>
    </row>
    <row r="386" spans="2:10" x14ac:dyDescent="0.3">
      <c r="B386" s="72" t="s">
        <v>323</v>
      </c>
      <c r="C386" s="64" t="s">
        <v>1200</v>
      </c>
      <c r="D386" s="16" t="s">
        <v>1244</v>
      </c>
      <c r="E386" s="64">
        <v>10</v>
      </c>
      <c r="F386" s="16" t="s">
        <v>1263</v>
      </c>
      <c r="G386" s="63" t="s">
        <v>327</v>
      </c>
      <c r="H386" s="16" t="s">
        <v>1264</v>
      </c>
      <c r="I386" s="65" t="s">
        <v>1884</v>
      </c>
      <c r="J386" s="66">
        <v>1701.68</v>
      </c>
    </row>
    <row r="387" spans="2:10" x14ac:dyDescent="0.3">
      <c r="B387" s="72" t="s">
        <v>323</v>
      </c>
      <c r="C387" s="64" t="s">
        <v>1200</v>
      </c>
      <c r="D387" s="16" t="s">
        <v>1244</v>
      </c>
      <c r="E387" s="64">
        <v>11</v>
      </c>
      <c r="F387" s="16" t="s">
        <v>1265</v>
      </c>
      <c r="G387" s="63" t="s">
        <v>327</v>
      </c>
      <c r="H387" s="16" t="s">
        <v>1266</v>
      </c>
      <c r="I387" s="65" t="s">
        <v>1885</v>
      </c>
      <c r="J387" s="66">
        <v>3678.61</v>
      </c>
    </row>
    <row r="388" spans="2:10" x14ac:dyDescent="0.3">
      <c r="B388" s="72" t="s">
        <v>323</v>
      </c>
      <c r="C388" s="64" t="s">
        <v>1200</v>
      </c>
      <c r="D388" s="16" t="s">
        <v>1244</v>
      </c>
      <c r="E388" s="64">
        <v>12</v>
      </c>
      <c r="F388" s="16" t="s">
        <v>1267</v>
      </c>
      <c r="G388" s="63" t="s">
        <v>327</v>
      </c>
      <c r="H388" s="16" t="s">
        <v>1268</v>
      </c>
      <c r="I388" s="65" t="s">
        <v>1886</v>
      </c>
      <c r="J388" s="66">
        <v>5702.84</v>
      </c>
    </row>
    <row r="389" spans="2:10" x14ac:dyDescent="0.3">
      <c r="B389" s="72" t="s">
        <v>323</v>
      </c>
      <c r="C389" s="64" t="s">
        <v>1200</v>
      </c>
      <c r="D389" s="16" t="s">
        <v>1244</v>
      </c>
      <c r="E389" s="64">
        <v>13</v>
      </c>
      <c r="F389" s="16" t="s">
        <v>1269</v>
      </c>
      <c r="G389" s="63" t="s">
        <v>327</v>
      </c>
      <c r="H389" s="16" t="s">
        <v>1270</v>
      </c>
      <c r="I389" s="65" t="s">
        <v>1897</v>
      </c>
      <c r="J389" s="66">
        <v>0</v>
      </c>
    </row>
    <row r="390" spans="2:10" x14ac:dyDescent="0.3">
      <c r="B390" s="72" t="s">
        <v>323</v>
      </c>
      <c r="C390" s="64" t="s">
        <v>1200</v>
      </c>
      <c r="D390" s="16" t="s">
        <v>1244</v>
      </c>
      <c r="E390" s="64">
        <v>14</v>
      </c>
      <c r="F390" s="16" t="s">
        <v>1271</v>
      </c>
      <c r="G390" s="63" t="s">
        <v>327</v>
      </c>
      <c r="H390" s="16" t="s">
        <v>1272</v>
      </c>
      <c r="I390" s="65" t="s">
        <v>1897</v>
      </c>
      <c r="J390" s="66">
        <v>0</v>
      </c>
    </row>
    <row r="391" spans="2:10" x14ac:dyDescent="0.3">
      <c r="B391" s="72" t="s">
        <v>323</v>
      </c>
      <c r="C391" s="64" t="s">
        <v>1273</v>
      </c>
      <c r="D391" s="16" t="s">
        <v>1274</v>
      </c>
      <c r="E391" s="64">
        <v>1</v>
      </c>
      <c r="F391" s="16" t="s">
        <v>1275</v>
      </c>
      <c r="G391" s="63" t="s">
        <v>327</v>
      </c>
      <c r="H391" s="16" t="s">
        <v>1276</v>
      </c>
      <c r="I391" s="65" t="s">
        <v>1884</v>
      </c>
      <c r="J391" s="66">
        <v>19.670000000000002</v>
      </c>
    </row>
    <row r="392" spans="2:10" x14ac:dyDescent="0.3">
      <c r="B392" s="72" t="s">
        <v>323</v>
      </c>
      <c r="C392" s="64" t="s">
        <v>1273</v>
      </c>
      <c r="D392" s="16" t="s">
        <v>1274</v>
      </c>
      <c r="E392" s="64">
        <v>2</v>
      </c>
      <c r="F392" s="16" t="s">
        <v>1277</v>
      </c>
      <c r="G392" s="63" t="s">
        <v>327</v>
      </c>
      <c r="H392" s="16" t="s">
        <v>1278</v>
      </c>
      <c r="I392" s="65" t="s">
        <v>1884</v>
      </c>
      <c r="J392" s="66">
        <v>13.15</v>
      </c>
    </row>
    <row r="393" spans="2:10" x14ac:dyDescent="0.3">
      <c r="B393" s="72" t="s">
        <v>323</v>
      </c>
      <c r="C393" s="64" t="s">
        <v>1273</v>
      </c>
      <c r="D393" s="16" t="s">
        <v>1274</v>
      </c>
      <c r="E393" s="64">
        <v>3</v>
      </c>
      <c r="F393" s="16" t="s">
        <v>1279</v>
      </c>
      <c r="G393" s="63" t="s">
        <v>327</v>
      </c>
      <c r="H393" s="16" t="s">
        <v>1280</v>
      </c>
      <c r="I393" s="65" t="s">
        <v>1884</v>
      </c>
      <c r="J393" s="66">
        <v>10.07</v>
      </c>
    </row>
    <row r="394" spans="2:10" x14ac:dyDescent="0.3">
      <c r="B394" s="72" t="s">
        <v>323</v>
      </c>
      <c r="C394" s="64" t="s">
        <v>1273</v>
      </c>
      <c r="D394" s="16" t="s">
        <v>1274</v>
      </c>
      <c r="E394" s="64">
        <v>4</v>
      </c>
      <c r="F394" s="16" t="s">
        <v>1281</v>
      </c>
      <c r="G394" s="63" t="s">
        <v>327</v>
      </c>
      <c r="H394" s="16" t="s">
        <v>1282</v>
      </c>
      <c r="I394" s="65" t="s">
        <v>1884</v>
      </c>
      <c r="J394" s="66">
        <v>7.57</v>
      </c>
    </row>
    <row r="395" spans="2:10" x14ac:dyDescent="0.3">
      <c r="B395" s="72" t="s">
        <v>323</v>
      </c>
      <c r="C395" s="64" t="s">
        <v>1273</v>
      </c>
      <c r="D395" s="16" t="s">
        <v>1274</v>
      </c>
      <c r="E395" s="64">
        <v>5</v>
      </c>
      <c r="F395" s="16" t="s">
        <v>1283</v>
      </c>
      <c r="G395" s="63" t="s">
        <v>327</v>
      </c>
      <c r="H395" s="16" t="s">
        <v>1284</v>
      </c>
      <c r="I395" s="65" t="s">
        <v>1884</v>
      </c>
      <c r="J395" s="66">
        <v>6.05</v>
      </c>
    </row>
    <row r="396" spans="2:10" x14ac:dyDescent="0.3">
      <c r="B396" s="72" t="s">
        <v>323</v>
      </c>
      <c r="C396" s="64" t="s">
        <v>1273</v>
      </c>
      <c r="D396" s="16" t="s">
        <v>1274</v>
      </c>
      <c r="E396" s="64">
        <v>6</v>
      </c>
      <c r="F396" s="16" t="s">
        <v>1285</v>
      </c>
      <c r="G396" s="63" t="s">
        <v>327</v>
      </c>
      <c r="H396" s="16" t="s">
        <v>1286</v>
      </c>
      <c r="I396" s="65" t="s">
        <v>1884</v>
      </c>
      <c r="J396" s="66">
        <v>5.58</v>
      </c>
    </row>
    <row r="397" spans="2:10" x14ac:dyDescent="0.3">
      <c r="B397" s="72" t="s">
        <v>323</v>
      </c>
      <c r="C397" s="64" t="s">
        <v>1273</v>
      </c>
      <c r="D397" s="16" t="s">
        <v>1274</v>
      </c>
      <c r="E397" s="64">
        <v>7</v>
      </c>
      <c r="F397" s="16" t="s">
        <v>1287</v>
      </c>
      <c r="G397" s="63" t="s">
        <v>327</v>
      </c>
      <c r="H397" s="16" t="s">
        <v>1288</v>
      </c>
      <c r="I397" s="65" t="s">
        <v>1884</v>
      </c>
      <c r="J397" s="66">
        <v>5.0599999999999996</v>
      </c>
    </row>
    <row r="398" spans="2:10" x14ac:dyDescent="0.3">
      <c r="B398" s="72" t="s">
        <v>323</v>
      </c>
      <c r="C398" s="64" t="s">
        <v>1273</v>
      </c>
      <c r="D398" s="16" t="s">
        <v>1274</v>
      </c>
      <c r="E398" s="64">
        <v>8</v>
      </c>
      <c r="F398" s="16" t="s">
        <v>1289</v>
      </c>
      <c r="G398" s="63" t="s">
        <v>327</v>
      </c>
      <c r="H398" s="16" t="s">
        <v>1290</v>
      </c>
      <c r="I398" s="65" t="s">
        <v>1884</v>
      </c>
      <c r="J398" s="66">
        <v>4.54</v>
      </c>
    </row>
    <row r="399" spans="2:10" x14ac:dyDescent="0.3">
      <c r="B399" s="72" t="s">
        <v>323</v>
      </c>
      <c r="C399" s="64" t="s">
        <v>1273</v>
      </c>
      <c r="D399" s="16" t="s">
        <v>1291</v>
      </c>
      <c r="E399" s="64">
        <v>1</v>
      </c>
      <c r="F399" s="16" t="s">
        <v>1292</v>
      </c>
      <c r="G399" s="63" t="s">
        <v>327</v>
      </c>
      <c r="H399" s="16" t="s">
        <v>1293</v>
      </c>
      <c r="I399" s="65" t="s">
        <v>1884</v>
      </c>
      <c r="J399" s="66">
        <v>19.670000000000002</v>
      </c>
    </row>
    <row r="400" spans="2:10" x14ac:dyDescent="0.3">
      <c r="B400" s="72" t="s">
        <v>323</v>
      </c>
      <c r="C400" s="64" t="s">
        <v>1273</v>
      </c>
      <c r="D400" s="16" t="s">
        <v>1291</v>
      </c>
      <c r="E400" s="64">
        <v>2</v>
      </c>
      <c r="F400" s="16" t="s">
        <v>1294</v>
      </c>
      <c r="G400" s="63" t="s">
        <v>327</v>
      </c>
      <c r="H400" s="16" t="s">
        <v>1295</v>
      </c>
      <c r="I400" s="65" t="s">
        <v>1884</v>
      </c>
      <c r="J400" s="66">
        <v>13.15</v>
      </c>
    </row>
    <row r="401" spans="2:10" x14ac:dyDescent="0.3">
      <c r="B401" s="72" t="s">
        <v>323</v>
      </c>
      <c r="C401" s="64" t="s">
        <v>1273</v>
      </c>
      <c r="D401" s="16" t="s">
        <v>1291</v>
      </c>
      <c r="E401" s="64">
        <v>3</v>
      </c>
      <c r="F401" s="16" t="s">
        <v>1296</v>
      </c>
      <c r="G401" s="63" t="s">
        <v>327</v>
      </c>
      <c r="H401" s="16" t="s">
        <v>1297</v>
      </c>
      <c r="I401" s="65" t="s">
        <v>1884</v>
      </c>
      <c r="J401" s="66">
        <v>10.07</v>
      </c>
    </row>
    <row r="402" spans="2:10" x14ac:dyDescent="0.3">
      <c r="B402" s="72" t="s">
        <v>323</v>
      </c>
      <c r="C402" s="64" t="s">
        <v>1273</v>
      </c>
      <c r="D402" s="16" t="s">
        <v>1291</v>
      </c>
      <c r="E402" s="64">
        <v>4</v>
      </c>
      <c r="F402" s="16" t="s">
        <v>1298</v>
      </c>
      <c r="G402" s="63" t="s">
        <v>327</v>
      </c>
      <c r="H402" s="16" t="s">
        <v>1299</v>
      </c>
      <c r="I402" s="65" t="s">
        <v>1884</v>
      </c>
      <c r="J402" s="66">
        <v>7.57</v>
      </c>
    </row>
    <row r="403" spans="2:10" x14ac:dyDescent="0.3">
      <c r="B403" s="72" t="s">
        <v>323</v>
      </c>
      <c r="C403" s="64" t="s">
        <v>1273</v>
      </c>
      <c r="D403" s="16" t="s">
        <v>1291</v>
      </c>
      <c r="E403" s="64">
        <v>5</v>
      </c>
      <c r="F403" s="16" t="s">
        <v>1300</v>
      </c>
      <c r="G403" s="63" t="s">
        <v>327</v>
      </c>
      <c r="H403" s="16" t="s">
        <v>1301</v>
      </c>
      <c r="I403" s="65" t="s">
        <v>1884</v>
      </c>
      <c r="J403" s="66">
        <v>6.05</v>
      </c>
    </row>
    <row r="404" spans="2:10" x14ac:dyDescent="0.3">
      <c r="B404" s="72" t="s">
        <v>323</v>
      </c>
      <c r="C404" s="64" t="s">
        <v>1273</v>
      </c>
      <c r="D404" s="16" t="s">
        <v>1291</v>
      </c>
      <c r="E404" s="64">
        <v>6</v>
      </c>
      <c r="F404" s="16" t="s">
        <v>1302</v>
      </c>
      <c r="G404" s="63" t="s">
        <v>327</v>
      </c>
      <c r="H404" s="16" t="s">
        <v>1303</v>
      </c>
      <c r="I404" s="65" t="s">
        <v>1884</v>
      </c>
      <c r="J404" s="66">
        <v>5.58</v>
      </c>
    </row>
    <row r="405" spans="2:10" x14ac:dyDescent="0.3">
      <c r="B405" s="72" t="s">
        <v>323</v>
      </c>
      <c r="C405" s="64" t="s">
        <v>1273</v>
      </c>
      <c r="D405" s="16" t="s">
        <v>1291</v>
      </c>
      <c r="E405" s="64">
        <v>7</v>
      </c>
      <c r="F405" s="16" t="s">
        <v>1304</v>
      </c>
      <c r="G405" s="63" t="s">
        <v>327</v>
      </c>
      <c r="H405" s="16" t="s">
        <v>1305</v>
      </c>
      <c r="I405" s="65" t="s">
        <v>1884</v>
      </c>
      <c r="J405" s="66">
        <v>5.0599999999999996</v>
      </c>
    </row>
    <row r="406" spans="2:10" x14ac:dyDescent="0.3">
      <c r="B406" s="72" t="s">
        <v>323</v>
      </c>
      <c r="C406" s="64" t="s">
        <v>1273</v>
      </c>
      <c r="D406" s="16" t="s">
        <v>1291</v>
      </c>
      <c r="E406" s="64">
        <v>8</v>
      </c>
      <c r="F406" s="16" t="s">
        <v>1306</v>
      </c>
      <c r="G406" s="63" t="s">
        <v>327</v>
      </c>
      <c r="H406" s="16" t="s">
        <v>1307</v>
      </c>
      <c r="I406" s="65" t="s">
        <v>1884</v>
      </c>
      <c r="J406" s="66">
        <v>4.54</v>
      </c>
    </row>
    <row r="407" spans="2:10" x14ac:dyDescent="0.3">
      <c r="B407" s="72" t="s">
        <v>323</v>
      </c>
      <c r="C407" s="64" t="s">
        <v>1273</v>
      </c>
      <c r="D407" s="16" t="s">
        <v>1308</v>
      </c>
      <c r="E407" s="64">
        <v>1</v>
      </c>
      <c r="F407" s="16" t="s">
        <v>1309</v>
      </c>
      <c r="G407" s="63" t="s">
        <v>327</v>
      </c>
      <c r="H407" s="16" t="s">
        <v>1310</v>
      </c>
      <c r="I407" s="65" t="s">
        <v>1897</v>
      </c>
      <c r="J407" s="66">
        <v>0</v>
      </c>
    </row>
    <row r="408" spans="2:10" x14ac:dyDescent="0.3">
      <c r="B408" s="72" t="s">
        <v>323</v>
      </c>
      <c r="C408" s="64" t="s">
        <v>1273</v>
      </c>
      <c r="D408" s="16" t="s">
        <v>1311</v>
      </c>
      <c r="E408" s="64">
        <v>1</v>
      </c>
      <c r="F408" s="16" t="s">
        <v>1312</v>
      </c>
      <c r="G408" s="63" t="s">
        <v>327</v>
      </c>
      <c r="H408" s="16" t="s">
        <v>1313</v>
      </c>
      <c r="I408" s="65" t="s">
        <v>1897</v>
      </c>
      <c r="J408" s="66">
        <v>11.07</v>
      </c>
    </row>
    <row r="409" spans="2:10" x14ac:dyDescent="0.3">
      <c r="B409" s="72" t="s">
        <v>323</v>
      </c>
      <c r="C409" s="64" t="s">
        <v>1273</v>
      </c>
      <c r="D409" s="16" t="s">
        <v>1311</v>
      </c>
      <c r="E409" s="64">
        <v>2</v>
      </c>
      <c r="F409" s="16" t="s">
        <v>1314</v>
      </c>
      <c r="G409" s="63" t="s">
        <v>327</v>
      </c>
      <c r="H409" s="16" t="s">
        <v>1315</v>
      </c>
      <c r="I409" s="65" t="s">
        <v>1897</v>
      </c>
      <c r="J409" s="66">
        <v>7.38</v>
      </c>
    </row>
    <row r="410" spans="2:10" x14ac:dyDescent="0.3">
      <c r="B410" s="72" t="s">
        <v>323</v>
      </c>
      <c r="C410" s="64" t="s">
        <v>1273</v>
      </c>
      <c r="D410" s="16" t="s">
        <v>1311</v>
      </c>
      <c r="E410" s="64">
        <v>3</v>
      </c>
      <c r="F410" s="16" t="s">
        <v>1316</v>
      </c>
      <c r="G410" s="63" t="s">
        <v>327</v>
      </c>
      <c r="H410" s="16" t="s">
        <v>1317</v>
      </c>
      <c r="I410" s="65" t="s">
        <v>1897</v>
      </c>
      <c r="J410" s="66">
        <v>5.68</v>
      </c>
    </row>
    <row r="411" spans="2:10" x14ac:dyDescent="0.3">
      <c r="B411" s="72" t="s">
        <v>323</v>
      </c>
      <c r="C411" s="64" t="s">
        <v>1273</v>
      </c>
      <c r="D411" s="16" t="s">
        <v>1311</v>
      </c>
      <c r="E411" s="64">
        <v>4</v>
      </c>
      <c r="F411" s="16" t="s">
        <v>1318</v>
      </c>
      <c r="G411" s="63" t="s">
        <v>327</v>
      </c>
      <c r="H411" s="16" t="s">
        <v>1319</v>
      </c>
      <c r="I411" s="65" t="s">
        <v>1897</v>
      </c>
      <c r="J411" s="66">
        <v>4.26</v>
      </c>
    </row>
    <row r="412" spans="2:10" x14ac:dyDescent="0.3">
      <c r="B412" s="72" t="s">
        <v>323</v>
      </c>
      <c r="C412" s="64" t="s">
        <v>1273</v>
      </c>
      <c r="D412" s="16" t="s">
        <v>1311</v>
      </c>
      <c r="E412" s="64">
        <v>5</v>
      </c>
      <c r="F412" s="16" t="s">
        <v>1320</v>
      </c>
      <c r="G412" s="63" t="s">
        <v>327</v>
      </c>
      <c r="H412" s="16" t="s">
        <v>1321</v>
      </c>
      <c r="I412" s="65" t="s">
        <v>1897</v>
      </c>
      <c r="J412" s="66">
        <v>3.41</v>
      </c>
    </row>
    <row r="413" spans="2:10" x14ac:dyDescent="0.3">
      <c r="B413" s="72" t="s">
        <v>323</v>
      </c>
      <c r="C413" s="64" t="s">
        <v>1273</v>
      </c>
      <c r="D413" s="16" t="s">
        <v>1311</v>
      </c>
      <c r="E413" s="64">
        <v>6</v>
      </c>
      <c r="F413" s="16" t="s">
        <v>1322</v>
      </c>
      <c r="G413" s="63" t="s">
        <v>327</v>
      </c>
      <c r="H413" s="16" t="s">
        <v>1323</v>
      </c>
      <c r="I413" s="65" t="s">
        <v>1897</v>
      </c>
      <c r="J413" s="66">
        <v>3.12</v>
      </c>
    </row>
    <row r="414" spans="2:10" x14ac:dyDescent="0.3">
      <c r="B414" s="72" t="s">
        <v>323</v>
      </c>
      <c r="C414" s="64" t="s">
        <v>1273</v>
      </c>
      <c r="D414" s="16" t="s">
        <v>1311</v>
      </c>
      <c r="E414" s="64">
        <v>7</v>
      </c>
      <c r="F414" s="16" t="s">
        <v>1324</v>
      </c>
      <c r="G414" s="63" t="s">
        <v>327</v>
      </c>
      <c r="H414" s="16" t="s">
        <v>1325</v>
      </c>
      <c r="I414" s="65" t="s">
        <v>1897</v>
      </c>
      <c r="J414" s="66">
        <v>2.84</v>
      </c>
    </row>
    <row r="415" spans="2:10" x14ac:dyDescent="0.3">
      <c r="B415" s="72" t="s">
        <v>323</v>
      </c>
      <c r="C415" s="64" t="s">
        <v>1273</v>
      </c>
      <c r="D415" s="16" t="s">
        <v>1311</v>
      </c>
      <c r="E415" s="64">
        <v>8</v>
      </c>
      <c r="F415" s="16" t="s">
        <v>1326</v>
      </c>
      <c r="G415" s="63" t="s">
        <v>327</v>
      </c>
      <c r="H415" s="16" t="s">
        <v>1327</v>
      </c>
      <c r="I415" s="65" t="s">
        <v>1897</v>
      </c>
      <c r="J415" s="66">
        <v>2.5499999999999998</v>
      </c>
    </row>
    <row r="416" spans="2:10" x14ac:dyDescent="0.3">
      <c r="B416" s="72" t="s">
        <v>323</v>
      </c>
      <c r="C416" s="64" t="s">
        <v>1273</v>
      </c>
      <c r="D416" s="16" t="s">
        <v>1311</v>
      </c>
      <c r="E416" s="64">
        <v>9</v>
      </c>
      <c r="F416" s="16" t="s">
        <v>1328</v>
      </c>
      <c r="G416" s="63" t="s">
        <v>327</v>
      </c>
      <c r="H416" s="16" t="s">
        <v>1329</v>
      </c>
      <c r="I416" s="65" t="s">
        <v>1895</v>
      </c>
      <c r="J416" s="66">
        <v>20.66</v>
      </c>
    </row>
    <row r="417" spans="2:10" x14ac:dyDescent="0.3">
      <c r="B417" s="72" t="s">
        <v>323</v>
      </c>
      <c r="C417" s="64" t="s">
        <v>1273</v>
      </c>
      <c r="D417" s="16" t="s">
        <v>1311</v>
      </c>
      <c r="E417" s="64">
        <v>10</v>
      </c>
      <c r="F417" s="16" t="s">
        <v>1330</v>
      </c>
      <c r="G417" s="63" t="s">
        <v>327</v>
      </c>
      <c r="H417" s="16" t="s">
        <v>1331</v>
      </c>
      <c r="I417" s="65" t="s">
        <v>1895</v>
      </c>
      <c r="J417" s="66">
        <v>13.77</v>
      </c>
    </row>
    <row r="418" spans="2:10" x14ac:dyDescent="0.3">
      <c r="B418" s="72" t="s">
        <v>323</v>
      </c>
      <c r="C418" s="64" t="s">
        <v>1273</v>
      </c>
      <c r="D418" s="16" t="s">
        <v>1311</v>
      </c>
      <c r="E418" s="64">
        <v>11</v>
      </c>
      <c r="F418" s="16" t="s">
        <v>1332</v>
      </c>
      <c r="G418" s="63" t="s">
        <v>327</v>
      </c>
      <c r="H418" s="16" t="s">
        <v>1333</v>
      </c>
      <c r="I418" s="65" t="s">
        <v>1895</v>
      </c>
      <c r="J418" s="66">
        <v>10.59</v>
      </c>
    </row>
    <row r="419" spans="2:10" x14ac:dyDescent="0.3">
      <c r="B419" s="72" t="s">
        <v>323</v>
      </c>
      <c r="C419" s="64" t="s">
        <v>1273</v>
      </c>
      <c r="D419" s="16" t="s">
        <v>1311</v>
      </c>
      <c r="E419" s="64">
        <v>12</v>
      </c>
      <c r="F419" s="16" t="s">
        <v>1334</v>
      </c>
      <c r="G419" s="63" t="s">
        <v>327</v>
      </c>
      <c r="H419" s="16" t="s">
        <v>1335</v>
      </c>
      <c r="I419" s="65" t="s">
        <v>1895</v>
      </c>
      <c r="J419" s="66">
        <v>7.95</v>
      </c>
    </row>
    <row r="420" spans="2:10" x14ac:dyDescent="0.3">
      <c r="B420" s="72" t="s">
        <v>323</v>
      </c>
      <c r="C420" s="64" t="s">
        <v>1273</v>
      </c>
      <c r="D420" s="16" t="s">
        <v>1311</v>
      </c>
      <c r="E420" s="64">
        <v>13</v>
      </c>
      <c r="F420" s="16" t="s">
        <v>1336</v>
      </c>
      <c r="G420" s="63" t="s">
        <v>327</v>
      </c>
      <c r="H420" s="16" t="s">
        <v>1337</v>
      </c>
      <c r="I420" s="65" t="s">
        <v>1895</v>
      </c>
      <c r="J420" s="66">
        <v>6.36</v>
      </c>
    </row>
    <row r="421" spans="2:10" x14ac:dyDescent="0.3">
      <c r="B421" s="72" t="s">
        <v>323</v>
      </c>
      <c r="C421" s="64" t="s">
        <v>1273</v>
      </c>
      <c r="D421" s="16" t="s">
        <v>1311</v>
      </c>
      <c r="E421" s="64">
        <v>14</v>
      </c>
      <c r="F421" s="16" t="s">
        <v>1338</v>
      </c>
      <c r="G421" s="63" t="s">
        <v>327</v>
      </c>
      <c r="H421" s="16" t="s">
        <v>1339</v>
      </c>
      <c r="I421" s="65" t="s">
        <v>1895</v>
      </c>
      <c r="J421" s="66">
        <v>5.83</v>
      </c>
    </row>
    <row r="422" spans="2:10" x14ac:dyDescent="0.3">
      <c r="B422" s="72" t="s">
        <v>323</v>
      </c>
      <c r="C422" s="64" t="s">
        <v>1273</v>
      </c>
      <c r="D422" s="16" t="s">
        <v>1311</v>
      </c>
      <c r="E422" s="64">
        <v>15</v>
      </c>
      <c r="F422" s="16" t="s">
        <v>1340</v>
      </c>
      <c r="G422" s="63" t="s">
        <v>327</v>
      </c>
      <c r="H422" s="16" t="s">
        <v>1341</v>
      </c>
      <c r="I422" s="65" t="s">
        <v>1895</v>
      </c>
      <c r="J422" s="66">
        <v>5.3</v>
      </c>
    </row>
    <row r="423" spans="2:10" x14ac:dyDescent="0.3">
      <c r="B423" s="72" t="s">
        <v>323</v>
      </c>
      <c r="C423" s="64" t="s">
        <v>1273</v>
      </c>
      <c r="D423" s="16" t="s">
        <v>1311</v>
      </c>
      <c r="E423" s="64">
        <v>16</v>
      </c>
      <c r="F423" s="16" t="s">
        <v>1342</v>
      </c>
      <c r="G423" s="63" t="s">
        <v>327</v>
      </c>
      <c r="H423" s="16" t="s">
        <v>1343</v>
      </c>
      <c r="I423" s="65" t="s">
        <v>1895</v>
      </c>
      <c r="J423" s="66">
        <v>4.7699999999999996</v>
      </c>
    </row>
    <row r="424" spans="2:10" x14ac:dyDescent="0.3">
      <c r="B424" s="72" t="s">
        <v>323</v>
      </c>
      <c r="C424" s="64" t="s">
        <v>1273</v>
      </c>
      <c r="D424" s="16" t="s">
        <v>1344</v>
      </c>
      <c r="E424" s="64">
        <v>0</v>
      </c>
      <c r="F424" s="16" t="s">
        <v>1345</v>
      </c>
      <c r="G424" s="63" t="s">
        <v>327</v>
      </c>
      <c r="H424" s="16" t="s">
        <v>1346</v>
      </c>
      <c r="I424" s="65" t="s">
        <v>1897</v>
      </c>
      <c r="J424" s="66">
        <v>0</v>
      </c>
    </row>
    <row r="425" spans="2:10" x14ac:dyDescent="0.3">
      <c r="B425" s="72" t="s">
        <v>323</v>
      </c>
      <c r="C425" s="64" t="s">
        <v>1347</v>
      </c>
      <c r="D425" s="16" t="s">
        <v>1348</v>
      </c>
      <c r="E425" s="64">
        <v>1</v>
      </c>
      <c r="F425" s="16" t="s">
        <v>1349</v>
      </c>
      <c r="G425" s="63" t="s">
        <v>327</v>
      </c>
      <c r="H425" s="16" t="s">
        <v>1350</v>
      </c>
      <c r="I425" s="65" t="s">
        <v>1884</v>
      </c>
      <c r="J425" s="66">
        <v>19.670000000000002</v>
      </c>
    </row>
    <row r="426" spans="2:10" x14ac:dyDescent="0.3">
      <c r="B426" s="72" t="s">
        <v>323</v>
      </c>
      <c r="C426" s="64" t="s">
        <v>1347</v>
      </c>
      <c r="D426" s="16" t="s">
        <v>1348</v>
      </c>
      <c r="E426" s="64">
        <v>2</v>
      </c>
      <c r="F426" s="16" t="s">
        <v>1351</v>
      </c>
      <c r="G426" s="63" t="s">
        <v>327</v>
      </c>
      <c r="H426" s="16" t="s">
        <v>1352</v>
      </c>
      <c r="I426" s="65" t="s">
        <v>1884</v>
      </c>
      <c r="J426" s="66">
        <v>13.15</v>
      </c>
    </row>
    <row r="427" spans="2:10" x14ac:dyDescent="0.3">
      <c r="B427" s="72" t="s">
        <v>323</v>
      </c>
      <c r="C427" s="64" t="s">
        <v>1347</v>
      </c>
      <c r="D427" s="16" t="s">
        <v>1348</v>
      </c>
      <c r="E427" s="64">
        <v>3</v>
      </c>
      <c r="F427" s="16" t="s">
        <v>1353</v>
      </c>
      <c r="G427" s="63" t="s">
        <v>327</v>
      </c>
      <c r="H427" s="16" t="s">
        <v>1354</v>
      </c>
      <c r="I427" s="65" t="s">
        <v>1884</v>
      </c>
      <c r="J427" s="66">
        <v>10.07</v>
      </c>
    </row>
    <row r="428" spans="2:10" x14ac:dyDescent="0.3">
      <c r="B428" s="72" t="s">
        <v>323</v>
      </c>
      <c r="C428" s="64" t="s">
        <v>1347</v>
      </c>
      <c r="D428" s="16" t="s">
        <v>1348</v>
      </c>
      <c r="E428" s="64">
        <v>4</v>
      </c>
      <c r="F428" s="16" t="s">
        <v>1355</v>
      </c>
      <c r="G428" s="63" t="s">
        <v>327</v>
      </c>
      <c r="H428" s="16" t="s">
        <v>1356</v>
      </c>
      <c r="I428" s="65" t="s">
        <v>1884</v>
      </c>
      <c r="J428" s="66">
        <v>7.57</v>
      </c>
    </row>
    <row r="429" spans="2:10" x14ac:dyDescent="0.3">
      <c r="B429" s="72" t="s">
        <v>323</v>
      </c>
      <c r="C429" s="64" t="s">
        <v>1347</v>
      </c>
      <c r="D429" s="16" t="s">
        <v>1348</v>
      </c>
      <c r="E429" s="64">
        <v>5</v>
      </c>
      <c r="F429" s="16" t="s">
        <v>1357</v>
      </c>
      <c r="G429" s="63" t="s">
        <v>327</v>
      </c>
      <c r="H429" s="16" t="s">
        <v>1358</v>
      </c>
      <c r="I429" s="65" t="s">
        <v>1884</v>
      </c>
      <c r="J429" s="66">
        <v>6.05</v>
      </c>
    </row>
    <row r="430" spans="2:10" x14ac:dyDescent="0.3">
      <c r="B430" s="72" t="s">
        <v>323</v>
      </c>
      <c r="C430" s="64" t="s">
        <v>1347</v>
      </c>
      <c r="D430" s="16" t="s">
        <v>1348</v>
      </c>
      <c r="E430" s="64">
        <v>6</v>
      </c>
      <c r="F430" s="16" t="s">
        <v>1359</v>
      </c>
      <c r="G430" s="63" t="s">
        <v>327</v>
      </c>
      <c r="H430" s="16" t="s">
        <v>1360</v>
      </c>
      <c r="I430" s="65" t="s">
        <v>1884</v>
      </c>
      <c r="J430" s="66">
        <v>5.58</v>
      </c>
    </row>
    <row r="431" spans="2:10" x14ac:dyDescent="0.3">
      <c r="B431" s="72" t="s">
        <v>323</v>
      </c>
      <c r="C431" s="64" t="s">
        <v>1347</v>
      </c>
      <c r="D431" s="16" t="s">
        <v>1348</v>
      </c>
      <c r="E431" s="64">
        <v>7</v>
      </c>
      <c r="F431" s="16" t="s">
        <v>1361</v>
      </c>
      <c r="G431" s="63" t="s">
        <v>327</v>
      </c>
      <c r="H431" s="16" t="s">
        <v>1362</v>
      </c>
      <c r="I431" s="65" t="s">
        <v>1884</v>
      </c>
      <c r="J431" s="66">
        <v>5.0599999999999996</v>
      </c>
    </row>
    <row r="432" spans="2:10" x14ac:dyDescent="0.3">
      <c r="B432" s="72" t="s">
        <v>323</v>
      </c>
      <c r="C432" s="64" t="s">
        <v>1347</v>
      </c>
      <c r="D432" s="16" t="s">
        <v>1348</v>
      </c>
      <c r="E432" s="64">
        <v>8</v>
      </c>
      <c r="F432" s="16" t="s">
        <v>1363</v>
      </c>
      <c r="G432" s="63" t="s">
        <v>327</v>
      </c>
      <c r="H432" s="16" t="s">
        <v>1364</v>
      </c>
      <c r="I432" s="65" t="s">
        <v>1884</v>
      </c>
      <c r="J432" s="66">
        <v>4.54</v>
      </c>
    </row>
    <row r="433" spans="2:10" x14ac:dyDescent="0.3">
      <c r="B433" s="72" t="s">
        <v>323</v>
      </c>
      <c r="C433" s="64" t="s">
        <v>1347</v>
      </c>
      <c r="D433" s="16" t="s">
        <v>1365</v>
      </c>
      <c r="E433" s="64">
        <v>1</v>
      </c>
      <c r="F433" s="16" t="s">
        <v>1366</v>
      </c>
      <c r="G433" s="63" t="s">
        <v>327</v>
      </c>
      <c r="H433" s="16" t="s">
        <v>1367</v>
      </c>
      <c r="I433" s="65" t="s">
        <v>1884</v>
      </c>
      <c r="J433" s="66">
        <v>19.670000000000002</v>
      </c>
    </row>
    <row r="434" spans="2:10" x14ac:dyDescent="0.3">
      <c r="B434" s="72" t="s">
        <v>323</v>
      </c>
      <c r="C434" s="64" t="s">
        <v>1347</v>
      </c>
      <c r="D434" s="16" t="s">
        <v>1365</v>
      </c>
      <c r="E434" s="64">
        <v>2</v>
      </c>
      <c r="F434" s="16" t="s">
        <v>1368</v>
      </c>
      <c r="G434" s="63" t="s">
        <v>327</v>
      </c>
      <c r="H434" s="16" t="s">
        <v>1369</v>
      </c>
      <c r="I434" s="65" t="s">
        <v>1884</v>
      </c>
      <c r="J434" s="66">
        <v>13.15</v>
      </c>
    </row>
    <row r="435" spans="2:10" x14ac:dyDescent="0.3">
      <c r="B435" s="72" t="s">
        <v>323</v>
      </c>
      <c r="C435" s="64" t="s">
        <v>1347</v>
      </c>
      <c r="D435" s="16" t="s">
        <v>1365</v>
      </c>
      <c r="E435" s="64">
        <v>3</v>
      </c>
      <c r="F435" s="16" t="s">
        <v>1370</v>
      </c>
      <c r="G435" s="63" t="s">
        <v>327</v>
      </c>
      <c r="H435" s="16" t="s">
        <v>1371</v>
      </c>
      <c r="I435" s="65" t="s">
        <v>1884</v>
      </c>
      <c r="J435" s="66">
        <v>10.07</v>
      </c>
    </row>
    <row r="436" spans="2:10" x14ac:dyDescent="0.3">
      <c r="B436" s="72" t="s">
        <v>323</v>
      </c>
      <c r="C436" s="64" t="s">
        <v>1347</v>
      </c>
      <c r="D436" s="16" t="s">
        <v>1365</v>
      </c>
      <c r="E436" s="64">
        <v>4</v>
      </c>
      <c r="F436" s="16" t="s">
        <v>1372</v>
      </c>
      <c r="G436" s="63" t="s">
        <v>327</v>
      </c>
      <c r="H436" s="16" t="s">
        <v>1373</v>
      </c>
      <c r="I436" s="65" t="s">
        <v>1884</v>
      </c>
      <c r="J436" s="66">
        <v>7.57</v>
      </c>
    </row>
    <row r="437" spans="2:10" x14ac:dyDescent="0.3">
      <c r="B437" s="72" t="s">
        <v>323</v>
      </c>
      <c r="C437" s="64" t="s">
        <v>1347</v>
      </c>
      <c r="D437" s="16" t="s">
        <v>1365</v>
      </c>
      <c r="E437" s="64">
        <v>5</v>
      </c>
      <c r="F437" s="16" t="s">
        <v>1374</v>
      </c>
      <c r="G437" s="63" t="s">
        <v>327</v>
      </c>
      <c r="H437" s="16" t="s">
        <v>1375</v>
      </c>
      <c r="I437" s="65" t="s">
        <v>1884</v>
      </c>
      <c r="J437" s="66">
        <v>6.05</v>
      </c>
    </row>
    <row r="438" spans="2:10" x14ac:dyDescent="0.3">
      <c r="B438" s="72" t="s">
        <v>323</v>
      </c>
      <c r="C438" s="64" t="s">
        <v>1347</v>
      </c>
      <c r="D438" s="16" t="s">
        <v>1365</v>
      </c>
      <c r="E438" s="64">
        <v>6</v>
      </c>
      <c r="F438" s="16" t="s">
        <v>1376</v>
      </c>
      <c r="G438" s="63" t="s">
        <v>327</v>
      </c>
      <c r="H438" s="16" t="s">
        <v>1377</v>
      </c>
      <c r="I438" s="65" t="s">
        <v>1884</v>
      </c>
      <c r="J438" s="66">
        <v>5.58</v>
      </c>
    </row>
    <row r="439" spans="2:10" x14ac:dyDescent="0.3">
      <c r="B439" s="72" t="s">
        <v>323</v>
      </c>
      <c r="C439" s="64" t="s">
        <v>1347</v>
      </c>
      <c r="D439" s="16" t="s">
        <v>1365</v>
      </c>
      <c r="E439" s="64">
        <v>7</v>
      </c>
      <c r="F439" s="16" t="s">
        <v>1378</v>
      </c>
      <c r="G439" s="63" t="s">
        <v>327</v>
      </c>
      <c r="H439" s="16" t="s">
        <v>1379</v>
      </c>
      <c r="I439" s="65" t="s">
        <v>1884</v>
      </c>
      <c r="J439" s="66">
        <v>5.0599999999999996</v>
      </c>
    </row>
    <row r="440" spans="2:10" x14ac:dyDescent="0.3">
      <c r="B440" s="72" t="s">
        <v>323</v>
      </c>
      <c r="C440" s="64" t="s">
        <v>1347</v>
      </c>
      <c r="D440" s="16" t="s">
        <v>1365</v>
      </c>
      <c r="E440" s="64">
        <v>8</v>
      </c>
      <c r="F440" s="16" t="s">
        <v>1380</v>
      </c>
      <c r="G440" s="63" t="s">
        <v>327</v>
      </c>
      <c r="H440" s="16" t="s">
        <v>1381</v>
      </c>
      <c r="I440" s="65" t="s">
        <v>1884</v>
      </c>
      <c r="J440" s="66">
        <v>4.54</v>
      </c>
    </row>
    <row r="441" spans="2:10" x14ac:dyDescent="0.3">
      <c r="B441" s="72" t="s">
        <v>323</v>
      </c>
      <c r="C441" s="64" t="s">
        <v>1347</v>
      </c>
      <c r="D441" s="16" t="s">
        <v>1382</v>
      </c>
      <c r="E441" s="64">
        <v>1</v>
      </c>
      <c r="F441" s="16" t="s">
        <v>1383</v>
      </c>
      <c r="G441" s="63" t="s">
        <v>327</v>
      </c>
      <c r="H441" s="16" t="s">
        <v>1384</v>
      </c>
      <c r="I441" s="65" t="s">
        <v>1897</v>
      </c>
      <c r="J441" s="66">
        <v>0</v>
      </c>
    </row>
    <row r="442" spans="2:10" x14ac:dyDescent="0.3">
      <c r="B442" s="72" t="s">
        <v>323</v>
      </c>
      <c r="C442" s="64" t="s">
        <v>1347</v>
      </c>
      <c r="D442" s="16" t="s">
        <v>1385</v>
      </c>
      <c r="E442" s="64">
        <v>1</v>
      </c>
      <c r="F442" s="16" t="s">
        <v>1386</v>
      </c>
      <c r="G442" s="63" t="s">
        <v>327</v>
      </c>
      <c r="H442" s="16" t="s">
        <v>1387</v>
      </c>
      <c r="I442" s="65" t="s">
        <v>1897</v>
      </c>
      <c r="J442" s="66">
        <v>11.07</v>
      </c>
    </row>
    <row r="443" spans="2:10" x14ac:dyDescent="0.3">
      <c r="B443" s="72" t="s">
        <v>323</v>
      </c>
      <c r="C443" s="64" t="s">
        <v>1347</v>
      </c>
      <c r="D443" s="16" t="s">
        <v>1385</v>
      </c>
      <c r="E443" s="64">
        <v>2</v>
      </c>
      <c r="F443" s="16" t="s">
        <v>1388</v>
      </c>
      <c r="G443" s="63" t="s">
        <v>327</v>
      </c>
      <c r="H443" s="16" t="s">
        <v>1389</v>
      </c>
      <c r="I443" s="65" t="s">
        <v>1897</v>
      </c>
      <c r="J443" s="66">
        <v>7.38</v>
      </c>
    </row>
    <row r="444" spans="2:10" x14ac:dyDescent="0.3">
      <c r="B444" s="72" t="s">
        <v>323</v>
      </c>
      <c r="C444" s="64" t="s">
        <v>1347</v>
      </c>
      <c r="D444" s="16" t="s">
        <v>1385</v>
      </c>
      <c r="E444" s="64">
        <v>3</v>
      </c>
      <c r="F444" s="16" t="s">
        <v>1390</v>
      </c>
      <c r="G444" s="63" t="s">
        <v>327</v>
      </c>
      <c r="H444" s="16" t="s">
        <v>1391</v>
      </c>
      <c r="I444" s="65" t="s">
        <v>1897</v>
      </c>
      <c r="J444" s="66">
        <v>5.68</v>
      </c>
    </row>
    <row r="445" spans="2:10" x14ac:dyDescent="0.3">
      <c r="B445" s="72" t="s">
        <v>323</v>
      </c>
      <c r="C445" s="64" t="s">
        <v>1347</v>
      </c>
      <c r="D445" s="16" t="s">
        <v>1385</v>
      </c>
      <c r="E445" s="64">
        <v>4</v>
      </c>
      <c r="F445" s="16" t="s">
        <v>1392</v>
      </c>
      <c r="G445" s="63" t="s">
        <v>327</v>
      </c>
      <c r="H445" s="16" t="s">
        <v>1393</v>
      </c>
      <c r="I445" s="65" t="s">
        <v>1897</v>
      </c>
      <c r="J445" s="66">
        <v>4.26</v>
      </c>
    </row>
    <row r="446" spans="2:10" x14ac:dyDescent="0.3">
      <c r="B446" s="72" t="s">
        <v>323</v>
      </c>
      <c r="C446" s="64" t="s">
        <v>1347</v>
      </c>
      <c r="D446" s="16" t="s">
        <v>1385</v>
      </c>
      <c r="E446" s="64">
        <v>5</v>
      </c>
      <c r="F446" s="16" t="s">
        <v>1394</v>
      </c>
      <c r="G446" s="63" t="s">
        <v>327</v>
      </c>
      <c r="H446" s="16" t="s">
        <v>1395</v>
      </c>
      <c r="I446" s="65" t="s">
        <v>1897</v>
      </c>
      <c r="J446" s="66">
        <v>3.41</v>
      </c>
    </row>
    <row r="447" spans="2:10" x14ac:dyDescent="0.3">
      <c r="B447" s="72" t="s">
        <v>323</v>
      </c>
      <c r="C447" s="64" t="s">
        <v>1347</v>
      </c>
      <c r="D447" s="16" t="s">
        <v>1385</v>
      </c>
      <c r="E447" s="64">
        <v>6</v>
      </c>
      <c r="F447" s="16" t="s">
        <v>1396</v>
      </c>
      <c r="G447" s="63" t="s">
        <v>327</v>
      </c>
      <c r="H447" s="16" t="s">
        <v>1397</v>
      </c>
      <c r="I447" s="65" t="s">
        <v>1897</v>
      </c>
      <c r="J447" s="66">
        <v>3.12</v>
      </c>
    </row>
    <row r="448" spans="2:10" x14ac:dyDescent="0.3">
      <c r="B448" s="72" t="s">
        <v>323</v>
      </c>
      <c r="C448" s="64" t="s">
        <v>1347</v>
      </c>
      <c r="D448" s="16" t="s">
        <v>1385</v>
      </c>
      <c r="E448" s="64">
        <v>7</v>
      </c>
      <c r="F448" s="16" t="s">
        <v>1398</v>
      </c>
      <c r="G448" s="63" t="s">
        <v>327</v>
      </c>
      <c r="H448" s="16" t="s">
        <v>1399</v>
      </c>
      <c r="I448" s="65" t="s">
        <v>1897</v>
      </c>
      <c r="J448" s="66">
        <v>2.84</v>
      </c>
    </row>
    <row r="449" spans="2:10" x14ac:dyDescent="0.3">
      <c r="B449" s="72" t="s">
        <v>323</v>
      </c>
      <c r="C449" s="64" t="s">
        <v>1347</v>
      </c>
      <c r="D449" s="16" t="s">
        <v>1385</v>
      </c>
      <c r="E449" s="64">
        <v>8</v>
      </c>
      <c r="F449" s="16" t="s">
        <v>1400</v>
      </c>
      <c r="G449" s="63" t="s">
        <v>327</v>
      </c>
      <c r="H449" s="16" t="s">
        <v>1401</v>
      </c>
      <c r="I449" s="65" t="s">
        <v>1897</v>
      </c>
      <c r="J449" s="66">
        <v>2.5499999999999998</v>
      </c>
    </row>
    <row r="450" spans="2:10" x14ac:dyDescent="0.3">
      <c r="B450" s="72" t="s">
        <v>323</v>
      </c>
      <c r="C450" s="64" t="s">
        <v>1347</v>
      </c>
      <c r="D450" s="16" t="s">
        <v>1385</v>
      </c>
      <c r="E450" s="64">
        <v>9</v>
      </c>
      <c r="F450" s="16" t="s">
        <v>1402</v>
      </c>
      <c r="G450" s="63" t="s">
        <v>327</v>
      </c>
      <c r="H450" s="16" t="s">
        <v>1403</v>
      </c>
      <c r="I450" s="65" t="s">
        <v>1895</v>
      </c>
      <c r="J450" s="66">
        <v>20.66</v>
      </c>
    </row>
    <row r="451" spans="2:10" x14ac:dyDescent="0.3">
      <c r="B451" s="72" t="s">
        <v>323</v>
      </c>
      <c r="C451" s="64" t="s">
        <v>1347</v>
      </c>
      <c r="D451" s="16" t="s">
        <v>1385</v>
      </c>
      <c r="E451" s="64">
        <v>10</v>
      </c>
      <c r="F451" s="16" t="s">
        <v>1404</v>
      </c>
      <c r="G451" s="63" t="s">
        <v>327</v>
      </c>
      <c r="H451" s="16" t="s">
        <v>1405</v>
      </c>
      <c r="I451" s="65" t="s">
        <v>1895</v>
      </c>
      <c r="J451" s="66">
        <v>13.77</v>
      </c>
    </row>
    <row r="452" spans="2:10" x14ac:dyDescent="0.3">
      <c r="B452" s="72" t="s">
        <v>323</v>
      </c>
      <c r="C452" s="64" t="s">
        <v>1347</v>
      </c>
      <c r="D452" s="16" t="s">
        <v>1385</v>
      </c>
      <c r="E452" s="64">
        <v>11</v>
      </c>
      <c r="F452" s="16" t="s">
        <v>1406</v>
      </c>
      <c r="G452" s="63" t="s">
        <v>327</v>
      </c>
      <c r="H452" s="16" t="s">
        <v>1407</v>
      </c>
      <c r="I452" s="65" t="s">
        <v>1895</v>
      </c>
      <c r="J452" s="66">
        <v>10.59</v>
      </c>
    </row>
    <row r="453" spans="2:10" x14ac:dyDescent="0.3">
      <c r="B453" s="72" t="s">
        <v>323</v>
      </c>
      <c r="C453" s="64" t="s">
        <v>1347</v>
      </c>
      <c r="D453" s="16" t="s">
        <v>1385</v>
      </c>
      <c r="E453" s="64">
        <v>12</v>
      </c>
      <c r="F453" s="16" t="s">
        <v>1408</v>
      </c>
      <c r="G453" s="63" t="s">
        <v>327</v>
      </c>
      <c r="H453" s="16" t="s">
        <v>1409</v>
      </c>
      <c r="I453" s="65" t="s">
        <v>1895</v>
      </c>
      <c r="J453" s="66">
        <v>7.95</v>
      </c>
    </row>
    <row r="454" spans="2:10" x14ac:dyDescent="0.3">
      <c r="B454" s="72" t="s">
        <v>323</v>
      </c>
      <c r="C454" s="64" t="s">
        <v>1347</v>
      </c>
      <c r="D454" s="16" t="s">
        <v>1385</v>
      </c>
      <c r="E454" s="64">
        <v>13</v>
      </c>
      <c r="F454" s="16" t="s">
        <v>1410</v>
      </c>
      <c r="G454" s="63" t="s">
        <v>327</v>
      </c>
      <c r="H454" s="16" t="s">
        <v>1411</v>
      </c>
      <c r="I454" s="65" t="s">
        <v>1895</v>
      </c>
      <c r="J454" s="66">
        <v>6.36</v>
      </c>
    </row>
    <row r="455" spans="2:10" x14ac:dyDescent="0.3">
      <c r="B455" s="72" t="s">
        <v>323</v>
      </c>
      <c r="C455" s="64" t="s">
        <v>1347</v>
      </c>
      <c r="D455" s="16" t="s">
        <v>1385</v>
      </c>
      <c r="E455" s="64">
        <v>14</v>
      </c>
      <c r="F455" s="16" t="s">
        <v>1412</v>
      </c>
      <c r="G455" s="63" t="s">
        <v>327</v>
      </c>
      <c r="H455" s="16" t="s">
        <v>1413</v>
      </c>
      <c r="I455" s="65" t="s">
        <v>1895</v>
      </c>
      <c r="J455" s="66">
        <v>5.83</v>
      </c>
    </row>
    <row r="456" spans="2:10" x14ac:dyDescent="0.3">
      <c r="B456" s="72" t="s">
        <v>323</v>
      </c>
      <c r="C456" s="64" t="s">
        <v>1347</v>
      </c>
      <c r="D456" s="16" t="s">
        <v>1385</v>
      </c>
      <c r="E456" s="64">
        <v>15</v>
      </c>
      <c r="F456" s="16" t="s">
        <v>1414</v>
      </c>
      <c r="G456" s="63" t="s">
        <v>327</v>
      </c>
      <c r="H456" s="16" t="s">
        <v>1415</v>
      </c>
      <c r="I456" s="65" t="s">
        <v>1895</v>
      </c>
      <c r="J456" s="66">
        <v>5.3</v>
      </c>
    </row>
    <row r="457" spans="2:10" x14ac:dyDescent="0.3">
      <c r="B457" s="72" t="s">
        <v>323</v>
      </c>
      <c r="C457" s="64" t="s">
        <v>1347</v>
      </c>
      <c r="D457" s="16" t="s">
        <v>1385</v>
      </c>
      <c r="E457" s="64">
        <v>16</v>
      </c>
      <c r="F457" s="16" t="s">
        <v>1416</v>
      </c>
      <c r="G457" s="63" t="s">
        <v>327</v>
      </c>
      <c r="H457" s="16" t="s">
        <v>1417</v>
      </c>
      <c r="I457" s="65" t="s">
        <v>1895</v>
      </c>
      <c r="J457" s="66">
        <v>4.7699999999999996</v>
      </c>
    </row>
    <row r="458" spans="2:10" x14ac:dyDescent="0.3">
      <c r="B458" s="72" t="s">
        <v>323</v>
      </c>
      <c r="C458" s="64" t="s">
        <v>1347</v>
      </c>
      <c r="D458" s="16" t="s">
        <v>1418</v>
      </c>
      <c r="E458" s="64">
        <v>1</v>
      </c>
      <c r="F458" s="16" t="s">
        <v>1419</v>
      </c>
      <c r="G458" s="63" t="s">
        <v>327</v>
      </c>
      <c r="H458" s="16" t="s">
        <v>1420</v>
      </c>
      <c r="I458" s="65" t="s">
        <v>1897</v>
      </c>
      <c r="J458" s="66">
        <v>0</v>
      </c>
    </row>
    <row r="459" spans="2:10" x14ac:dyDescent="0.3">
      <c r="B459" s="72" t="s">
        <v>323</v>
      </c>
      <c r="C459" s="64" t="s">
        <v>1421</v>
      </c>
      <c r="D459" s="16" t="s">
        <v>1422</v>
      </c>
      <c r="E459" s="64">
        <v>1</v>
      </c>
      <c r="F459" s="16" t="s">
        <v>1423</v>
      </c>
      <c r="G459" s="63" t="s">
        <v>327</v>
      </c>
      <c r="H459" s="16" t="s">
        <v>1424</v>
      </c>
      <c r="I459" s="65" t="s">
        <v>1884</v>
      </c>
      <c r="J459" s="66">
        <v>6.05</v>
      </c>
    </row>
    <row r="460" spans="2:10" x14ac:dyDescent="0.3">
      <c r="B460" s="72" t="s">
        <v>323</v>
      </c>
      <c r="C460" s="64" t="s">
        <v>1421</v>
      </c>
      <c r="D460" s="16" t="s">
        <v>1422</v>
      </c>
      <c r="E460" s="64">
        <v>2</v>
      </c>
      <c r="F460" s="16" t="s">
        <v>1425</v>
      </c>
      <c r="G460" s="63" t="s">
        <v>327</v>
      </c>
      <c r="H460" s="16" t="s">
        <v>1426</v>
      </c>
      <c r="I460" s="65" t="s">
        <v>1884</v>
      </c>
      <c r="J460" s="66">
        <v>5.0599999999999996</v>
      </c>
    </row>
    <row r="461" spans="2:10" x14ac:dyDescent="0.3">
      <c r="B461" s="72" t="s">
        <v>323</v>
      </c>
      <c r="C461" s="64" t="s">
        <v>1421</v>
      </c>
      <c r="D461" s="16" t="s">
        <v>1422</v>
      </c>
      <c r="E461" s="64">
        <v>3</v>
      </c>
      <c r="F461" s="16" t="s">
        <v>1427</v>
      </c>
      <c r="G461" s="63" t="s">
        <v>327</v>
      </c>
      <c r="H461" s="16" t="s">
        <v>1428</v>
      </c>
      <c r="I461" s="65" t="s">
        <v>1884</v>
      </c>
      <c r="J461" s="66">
        <v>4.07</v>
      </c>
    </row>
    <row r="462" spans="2:10" x14ac:dyDescent="0.3">
      <c r="B462" s="72" t="s">
        <v>323</v>
      </c>
      <c r="C462" s="64" t="s">
        <v>1421</v>
      </c>
      <c r="D462" s="16" t="s">
        <v>1422</v>
      </c>
      <c r="E462" s="64">
        <v>4</v>
      </c>
      <c r="F462" s="16" t="s">
        <v>1429</v>
      </c>
      <c r="G462" s="63" t="s">
        <v>327</v>
      </c>
      <c r="H462" s="16" t="s">
        <v>1430</v>
      </c>
      <c r="I462" s="65" t="s">
        <v>1884</v>
      </c>
      <c r="J462" s="66">
        <v>3.03</v>
      </c>
    </row>
    <row r="463" spans="2:10" x14ac:dyDescent="0.3">
      <c r="B463" s="72" t="s">
        <v>323</v>
      </c>
      <c r="C463" s="64" t="s">
        <v>1421</v>
      </c>
      <c r="D463" s="16" t="s">
        <v>1422</v>
      </c>
      <c r="E463" s="64">
        <v>5</v>
      </c>
      <c r="F463" s="16" t="s">
        <v>1431</v>
      </c>
      <c r="G463" s="63" t="s">
        <v>327</v>
      </c>
      <c r="H463" s="16" t="s">
        <v>1432</v>
      </c>
      <c r="I463" s="65" t="s">
        <v>1884</v>
      </c>
      <c r="J463" s="66">
        <v>2.5099999999999998</v>
      </c>
    </row>
    <row r="464" spans="2:10" x14ac:dyDescent="0.3">
      <c r="B464" s="72" t="s">
        <v>323</v>
      </c>
      <c r="C464" s="64" t="s">
        <v>1421</v>
      </c>
      <c r="D464" s="16" t="s">
        <v>1422</v>
      </c>
      <c r="E464" s="64">
        <v>6</v>
      </c>
      <c r="F464" s="16" t="s">
        <v>1433</v>
      </c>
      <c r="G464" s="63" t="s">
        <v>327</v>
      </c>
      <c r="H464" s="16" t="s">
        <v>1434</v>
      </c>
      <c r="I464" s="65" t="s">
        <v>1884</v>
      </c>
      <c r="J464" s="66">
        <v>2.27</v>
      </c>
    </row>
    <row r="465" spans="2:10" x14ac:dyDescent="0.3">
      <c r="B465" s="72" t="s">
        <v>323</v>
      </c>
      <c r="C465" s="64" t="s">
        <v>1421</v>
      </c>
      <c r="D465" s="16" t="s">
        <v>1422</v>
      </c>
      <c r="E465" s="64">
        <v>7</v>
      </c>
      <c r="F465" s="16" t="s">
        <v>1435</v>
      </c>
      <c r="G465" s="63" t="s">
        <v>327</v>
      </c>
      <c r="H465" s="16" t="s">
        <v>1436</v>
      </c>
      <c r="I465" s="65" t="s">
        <v>1884</v>
      </c>
      <c r="J465" s="66">
        <v>2.0299999999999998</v>
      </c>
    </row>
    <row r="466" spans="2:10" x14ac:dyDescent="0.3">
      <c r="B466" s="72" t="s">
        <v>323</v>
      </c>
      <c r="C466" s="64" t="s">
        <v>1421</v>
      </c>
      <c r="D466" s="16" t="s">
        <v>1422</v>
      </c>
      <c r="E466" s="64">
        <v>8</v>
      </c>
      <c r="F466" s="16" t="s">
        <v>1437</v>
      </c>
      <c r="G466" s="63" t="s">
        <v>327</v>
      </c>
      <c r="H466" s="16" t="s">
        <v>1438</v>
      </c>
      <c r="I466" s="65" t="s">
        <v>1884</v>
      </c>
      <c r="J466" s="66">
        <v>1.66</v>
      </c>
    </row>
    <row r="467" spans="2:10" x14ac:dyDescent="0.3">
      <c r="B467" s="72" t="s">
        <v>323</v>
      </c>
      <c r="C467" s="64" t="s">
        <v>1421</v>
      </c>
      <c r="D467" s="16" t="s">
        <v>1439</v>
      </c>
      <c r="E467" s="64">
        <v>1</v>
      </c>
      <c r="F467" s="16" t="s">
        <v>1440</v>
      </c>
      <c r="G467" s="63" t="s">
        <v>327</v>
      </c>
      <c r="H467" s="16" t="s">
        <v>1441</v>
      </c>
      <c r="I467" s="65" t="s">
        <v>1884</v>
      </c>
      <c r="J467" s="66">
        <v>6.05</v>
      </c>
    </row>
    <row r="468" spans="2:10" x14ac:dyDescent="0.3">
      <c r="B468" s="72" t="s">
        <v>323</v>
      </c>
      <c r="C468" s="64" t="s">
        <v>1421</v>
      </c>
      <c r="D468" s="16" t="s">
        <v>1439</v>
      </c>
      <c r="E468" s="64">
        <v>2</v>
      </c>
      <c r="F468" s="16" t="s">
        <v>1442</v>
      </c>
      <c r="G468" s="63" t="s">
        <v>327</v>
      </c>
      <c r="H468" s="16" t="s">
        <v>1443</v>
      </c>
      <c r="I468" s="65" t="s">
        <v>1884</v>
      </c>
      <c r="J468" s="66">
        <v>5.0599999999999996</v>
      </c>
    </row>
    <row r="469" spans="2:10" x14ac:dyDescent="0.3">
      <c r="B469" s="72" t="s">
        <v>323</v>
      </c>
      <c r="C469" s="64" t="s">
        <v>1421</v>
      </c>
      <c r="D469" s="16" t="s">
        <v>1439</v>
      </c>
      <c r="E469" s="64">
        <v>3</v>
      </c>
      <c r="F469" s="16" t="s">
        <v>1444</v>
      </c>
      <c r="G469" s="63" t="s">
        <v>327</v>
      </c>
      <c r="H469" s="16" t="s">
        <v>1445</v>
      </c>
      <c r="I469" s="65" t="s">
        <v>1884</v>
      </c>
      <c r="J469" s="66">
        <v>4.07</v>
      </c>
    </row>
    <row r="470" spans="2:10" x14ac:dyDescent="0.3">
      <c r="B470" s="72" t="s">
        <v>323</v>
      </c>
      <c r="C470" s="64" t="s">
        <v>1421</v>
      </c>
      <c r="D470" s="16" t="s">
        <v>1439</v>
      </c>
      <c r="E470" s="64">
        <v>4</v>
      </c>
      <c r="F470" s="16" t="s">
        <v>1446</v>
      </c>
      <c r="G470" s="63" t="s">
        <v>327</v>
      </c>
      <c r="H470" s="16" t="s">
        <v>1447</v>
      </c>
      <c r="I470" s="65" t="s">
        <v>1884</v>
      </c>
      <c r="J470" s="66">
        <v>3.03</v>
      </c>
    </row>
    <row r="471" spans="2:10" x14ac:dyDescent="0.3">
      <c r="B471" s="72" t="s">
        <v>323</v>
      </c>
      <c r="C471" s="64" t="s">
        <v>1421</v>
      </c>
      <c r="D471" s="16" t="s">
        <v>1439</v>
      </c>
      <c r="E471" s="64">
        <v>5</v>
      </c>
      <c r="F471" s="16" t="s">
        <v>1448</v>
      </c>
      <c r="G471" s="63" t="s">
        <v>327</v>
      </c>
      <c r="H471" s="16" t="s">
        <v>1449</v>
      </c>
      <c r="I471" s="65" t="s">
        <v>1884</v>
      </c>
      <c r="J471" s="66">
        <v>2.5099999999999998</v>
      </c>
    </row>
    <row r="472" spans="2:10" x14ac:dyDescent="0.3">
      <c r="B472" s="72" t="s">
        <v>323</v>
      </c>
      <c r="C472" s="64" t="s">
        <v>1421</v>
      </c>
      <c r="D472" s="16" t="s">
        <v>1439</v>
      </c>
      <c r="E472" s="64">
        <v>6</v>
      </c>
      <c r="F472" s="16" t="s">
        <v>1450</v>
      </c>
      <c r="G472" s="63" t="s">
        <v>327</v>
      </c>
      <c r="H472" s="16" t="s">
        <v>1451</v>
      </c>
      <c r="I472" s="65" t="s">
        <v>1884</v>
      </c>
      <c r="J472" s="66">
        <v>2.27</v>
      </c>
    </row>
    <row r="473" spans="2:10" x14ac:dyDescent="0.3">
      <c r="B473" s="72" t="s">
        <v>323</v>
      </c>
      <c r="C473" s="64" t="s">
        <v>1421</v>
      </c>
      <c r="D473" s="16" t="s">
        <v>1439</v>
      </c>
      <c r="E473" s="64">
        <v>7</v>
      </c>
      <c r="F473" s="16" t="s">
        <v>1452</v>
      </c>
      <c r="G473" s="63" t="s">
        <v>327</v>
      </c>
      <c r="H473" s="16" t="s">
        <v>1453</v>
      </c>
      <c r="I473" s="65" t="s">
        <v>1884</v>
      </c>
      <c r="J473" s="66">
        <v>2.0299999999999998</v>
      </c>
    </row>
    <row r="474" spans="2:10" x14ac:dyDescent="0.3">
      <c r="B474" s="72" t="s">
        <v>323</v>
      </c>
      <c r="C474" s="64" t="s">
        <v>1421</v>
      </c>
      <c r="D474" s="16" t="s">
        <v>1439</v>
      </c>
      <c r="E474" s="64">
        <v>8</v>
      </c>
      <c r="F474" s="16" t="s">
        <v>1454</v>
      </c>
      <c r="G474" s="63" t="s">
        <v>327</v>
      </c>
      <c r="H474" s="16" t="s">
        <v>1455</v>
      </c>
      <c r="I474" s="65" t="s">
        <v>1884</v>
      </c>
      <c r="J474" s="66">
        <v>1.66</v>
      </c>
    </row>
    <row r="475" spans="2:10" x14ac:dyDescent="0.3">
      <c r="B475" s="72" t="s">
        <v>323</v>
      </c>
      <c r="C475" s="64" t="s">
        <v>1421</v>
      </c>
      <c r="D475" s="16" t="s">
        <v>1456</v>
      </c>
      <c r="E475" s="64">
        <v>1</v>
      </c>
      <c r="F475" s="16" t="s">
        <v>1457</v>
      </c>
      <c r="G475" s="63" t="s">
        <v>327</v>
      </c>
      <c r="H475" s="16" t="s">
        <v>1458</v>
      </c>
      <c r="I475" s="65" t="s">
        <v>1897</v>
      </c>
      <c r="J475" s="66">
        <v>0</v>
      </c>
    </row>
    <row r="476" spans="2:10" x14ac:dyDescent="0.3">
      <c r="B476" s="72" t="s">
        <v>323</v>
      </c>
      <c r="C476" s="64" t="s">
        <v>1421</v>
      </c>
      <c r="D476" s="16" t="s">
        <v>1459</v>
      </c>
      <c r="E476" s="64">
        <v>1</v>
      </c>
      <c r="F476" s="16" t="s">
        <v>1460</v>
      </c>
      <c r="G476" s="63" t="s">
        <v>327</v>
      </c>
      <c r="H476" s="16" t="s">
        <v>1461</v>
      </c>
      <c r="I476" s="65" t="s">
        <v>1897</v>
      </c>
      <c r="J476" s="66">
        <v>3.41</v>
      </c>
    </row>
    <row r="477" spans="2:10" x14ac:dyDescent="0.3">
      <c r="B477" s="72" t="s">
        <v>323</v>
      </c>
      <c r="C477" s="64" t="s">
        <v>1421</v>
      </c>
      <c r="D477" s="16" t="s">
        <v>1459</v>
      </c>
      <c r="E477" s="64">
        <v>2</v>
      </c>
      <c r="F477" s="16" t="s">
        <v>1462</v>
      </c>
      <c r="G477" s="63" t="s">
        <v>327</v>
      </c>
      <c r="H477" s="16" t="s">
        <v>1463</v>
      </c>
      <c r="I477" s="65" t="s">
        <v>1897</v>
      </c>
      <c r="J477" s="66">
        <v>2.84</v>
      </c>
    </row>
    <row r="478" spans="2:10" x14ac:dyDescent="0.3">
      <c r="B478" s="72" t="s">
        <v>323</v>
      </c>
      <c r="C478" s="64" t="s">
        <v>1421</v>
      </c>
      <c r="D478" s="16" t="s">
        <v>1459</v>
      </c>
      <c r="E478" s="64">
        <v>3</v>
      </c>
      <c r="F478" s="16" t="s">
        <v>1464</v>
      </c>
      <c r="G478" s="63" t="s">
        <v>327</v>
      </c>
      <c r="H478" s="16" t="s">
        <v>1465</v>
      </c>
      <c r="I478" s="65" t="s">
        <v>1897</v>
      </c>
      <c r="J478" s="66">
        <v>2.27</v>
      </c>
    </row>
    <row r="479" spans="2:10" x14ac:dyDescent="0.3">
      <c r="B479" s="72" t="s">
        <v>323</v>
      </c>
      <c r="C479" s="64" t="s">
        <v>1421</v>
      </c>
      <c r="D479" s="16" t="s">
        <v>1459</v>
      </c>
      <c r="E479" s="64">
        <v>4</v>
      </c>
      <c r="F479" s="16" t="s">
        <v>1466</v>
      </c>
      <c r="G479" s="63" t="s">
        <v>327</v>
      </c>
      <c r="H479" s="16" t="s">
        <v>1467</v>
      </c>
      <c r="I479" s="65" t="s">
        <v>1897</v>
      </c>
      <c r="J479" s="66">
        <v>1.7</v>
      </c>
    </row>
    <row r="480" spans="2:10" x14ac:dyDescent="0.3">
      <c r="B480" s="72" t="s">
        <v>323</v>
      </c>
      <c r="C480" s="64" t="s">
        <v>1421</v>
      </c>
      <c r="D480" s="16" t="s">
        <v>1459</v>
      </c>
      <c r="E480" s="64">
        <v>5</v>
      </c>
      <c r="F480" s="16" t="s">
        <v>1468</v>
      </c>
      <c r="G480" s="63" t="s">
        <v>327</v>
      </c>
      <c r="H480" s="16" t="s">
        <v>1469</v>
      </c>
      <c r="I480" s="65" t="s">
        <v>1897</v>
      </c>
      <c r="J480" s="66">
        <v>1.42</v>
      </c>
    </row>
    <row r="481" spans="2:10" x14ac:dyDescent="0.3">
      <c r="B481" s="72" t="s">
        <v>323</v>
      </c>
      <c r="C481" s="64" t="s">
        <v>1421</v>
      </c>
      <c r="D481" s="16" t="s">
        <v>1459</v>
      </c>
      <c r="E481" s="64">
        <v>6</v>
      </c>
      <c r="F481" s="16" t="s">
        <v>1470</v>
      </c>
      <c r="G481" s="63" t="s">
        <v>327</v>
      </c>
      <c r="H481" s="16" t="s">
        <v>1471</v>
      </c>
      <c r="I481" s="65" t="s">
        <v>1897</v>
      </c>
      <c r="J481" s="66">
        <v>1.28</v>
      </c>
    </row>
    <row r="482" spans="2:10" x14ac:dyDescent="0.3">
      <c r="B482" s="72" t="s">
        <v>323</v>
      </c>
      <c r="C482" s="64" t="s">
        <v>1421</v>
      </c>
      <c r="D482" s="16" t="s">
        <v>1459</v>
      </c>
      <c r="E482" s="64">
        <v>7</v>
      </c>
      <c r="F482" s="16" t="s">
        <v>1472</v>
      </c>
      <c r="G482" s="63" t="s">
        <v>327</v>
      </c>
      <c r="H482" s="16" t="s">
        <v>1473</v>
      </c>
      <c r="I482" s="65" t="s">
        <v>1897</v>
      </c>
      <c r="J482" s="66">
        <v>1.1399999999999999</v>
      </c>
    </row>
    <row r="483" spans="2:10" x14ac:dyDescent="0.3">
      <c r="B483" s="72" t="s">
        <v>323</v>
      </c>
      <c r="C483" s="64" t="s">
        <v>1421</v>
      </c>
      <c r="D483" s="16" t="s">
        <v>1459</v>
      </c>
      <c r="E483" s="64">
        <v>8</v>
      </c>
      <c r="F483" s="16" t="s">
        <v>1474</v>
      </c>
      <c r="G483" s="63" t="s">
        <v>327</v>
      </c>
      <c r="H483" s="16" t="s">
        <v>1475</v>
      </c>
      <c r="I483" s="65" t="s">
        <v>1897</v>
      </c>
      <c r="J483" s="66">
        <v>0.93</v>
      </c>
    </row>
    <row r="484" spans="2:10" x14ac:dyDescent="0.3">
      <c r="B484" s="72" t="s">
        <v>323</v>
      </c>
      <c r="C484" s="64" t="s">
        <v>1421</v>
      </c>
      <c r="D484" s="16" t="s">
        <v>1459</v>
      </c>
      <c r="E484" s="64">
        <v>9</v>
      </c>
      <c r="F484" s="16" t="s">
        <v>1476</v>
      </c>
      <c r="G484" s="63" t="s">
        <v>327</v>
      </c>
      <c r="H484" s="16" t="s">
        <v>1477</v>
      </c>
      <c r="I484" s="65" t="s">
        <v>1895</v>
      </c>
      <c r="J484" s="66">
        <v>6.36</v>
      </c>
    </row>
    <row r="485" spans="2:10" x14ac:dyDescent="0.3">
      <c r="B485" s="72" t="s">
        <v>323</v>
      </c>
      <c r="C485" s="64" t="s">
        <v>1421</v>
      </c>
      <c r="D485" s="16" t="s">
        <v>1459</v>
      </c>
      <c r="E485" s="64">
        <v>10</v>
      </c>
      <c r="F485" s="16" t="s">
        <v>1478</v>
      </c>
      <c r="G485" s="63" t="s">
        <v>327</v>
      </c>
      <c r="H485" s="16" t="s">
        <v>1479</v>
      </c>
      <c r="I485" s="65" t="s">
        <v>1895</v>
      </c>
      <c r="J485" s="66">
        <v>5.3</v>
      </c>
    </row>
    <row r="486" spans="2:10" x14ac:dyDescent="0.3">
      <c r="B486" s="72" t="s">
        <v>323</v>
      </c>
      <c r="C486" s="64" t="s">
        <v>1421</v>
      </c>
      <c r="D486" s="16" t="s">
        <v>1459</v>
      </c>
      <c r="E486" s="64">
        <v>11</v>
      </c>
      <c r="F486" s="16" t="s">
        <v>1480</v>
      </c>
      <c r="G486" s="63" t="s">
        <v>327</v>
      </c>
      <c r="H486" s="16" t="s">
        <v>1481</v>
      </c>
      <c r="I486" s="65" t="s">
        <v>1895</v>
      </c>
      <c r="J486" s="66">
        <v>4.24</v>
      </c>
    </row>
    <row r="487" spans="2:10" x14ac:dyDescent="0.3">
      <c r="B487" s="72" t="s">
        <v>323</v>
      </c>
      <c r="C487" s="64" t="s">
        <v>1421</v>
      </c>
      <c r="D487" s="16" t="s">
        <v>1459</v>
      </c>
      <c r="E487" s="64">
        <v>12</v>
      </c>
      <c r="F487" s="16" t="s">
        <v>1482</v>
      </c>
      <c r="G487" s="63" t="s">
        <v>327</v>
      </c>
      <c r="H487" s="16" t="s">
        <v>1483</v>
      </c>
      <c r="I487" s="65" t="s">
        <v>1895</v>
      </c>
      <c r="J487" s="66">
        <v>3.18</v>
      </c>
    </row>
    <row r="488" spans="2:10" x14ac:dyDescent="0.3">
      <c r="B488" s="72" t="s">
        <v>323</v>
      </c>
      <c r="C488" s="64" t="s">
        <v>1421</v>
      </c>
      <c r="D488" s="16" t="s">
        <v>1459</v>
      </c>
      <c r="E488" s="64">
        <v>13</v>
      </c>
      <c r="F488" s="16" t="s">
        <v>1484</v>
      </c>
      <c r="G488" s="63" t="s">
        <v>327</v>
      </c>
      <c r="H488" s="16" t="s">
        <v>1485</v>
      </c>
      <c r="I488" s="65" t="s">
        <v>1895</v>
      </c>
      <c r="J488" s="66">
        <v>2.65</v>
      </c>
    </row>
    <row r="489" spans="2:10" x14ac:dyDescent="0.3">
      <c r="B489" s="72" t="s">
        <v>323</v>
      </c>
      <c r="C489" s="64" t="s">
        <v>1421</v>
      </c>
      <c r="D489" s="16" t="s">
        <v>1459</v>
      </c>
      <c r="E489" s="64">
        <v>14</v>
      </c>
      <c r="F489" s="16" t="s">
        <v>1486</v>
      </c>
      <c r="G489" s="63" t="s">
        <v>327</v>
      </c>
      <c r="H489" s="16" t="s">
        <v>1487</v>
      </c>
      <c r="I489" s="65" t="s">
        <v>1895</v>
      </c>
      <c r="J489" s="66">
        <v>2.38</v>
      </c>
    </row>
    <row r="490" spans="2:10" x14ac:dyDescent="0.3">
      <c r="B490" s="72" t="s">
        <v>323</v>
      </c>
      <c r="C490" s="64" t="s">
        <v>1421</v>
      </c>
      <c r="D490" s="16" t="s">
        <v>1459</v>
      </c>
      <c r="E490" s="64">
        <v>15</v>
      </c>
      <c r="F490" s="16" t="s">
        <v>1488</v>
      </c>
      <c r="G490" s="63" t="s">
        <v>327</v>
      </c>
      <c r="H490" s="16" t="s">
        <v>1489</v>
      </c>
      <c r="I490" s="65" t="s">
        <v>1895</v>
      </c>
      <c r="J490" s="66">
        <v>2.12</v>
      </c>
    </row>
    <row r="491" spans="2:10" x14ac:dyDescent="0.3">
      <c r="B491" s="72" t="s">
        <v>323</v>
      </c>
      <c r="C491" s="64" t="s">
        <v>1421</v>
      </c>
      <c r="D491" s="16" t="s">
        <v>1459</v>
      </c>
      <c r="E491" s="64">
        <v>16</v>
      </c>
      <c r="F491" s="16" t="s">
        <v>1490</v>
      </c>
      <c r="G491" s="63" t="s">
        <v>327</v>
      </c>
      <c r="H491" s="16" t="s">
        <v>1491</v>
      </c>
      <c r="I491" s="65" t="s">
        <v>1895</v>
      </c>
      <c r="J491" s="66">
        <v>1.72</v>
      </c>
    </row>
    <row r="492" spans="2:10" x14ac:dyDescent="0.3">
      <c r="B492" s="72" t="s">
        <v>323</v>
      </c>
      <c r="C492" s="64" t="s">
        <v>1421</v>
      </c>
      <c r="D492" s="16" t="s">
        <v>1492</v>
      </c>
      <c r="E492" s="64">
        <v>0</v>
      </c>
      <c r="F492" s="16" t="s">
        <v>1493</v>
      </c>
      <c r="G492" s="63" t="s">
        <v>327</v>
      </c>
      <c r="H492" s="16" t="s">
        <v>1494</v>
      </c>
      <c r="I492" s="65" t="s">
        <v>1897</v>
      </c>
      <c r="J492" s="66">
        <v>0</v>
      </c>
    </row>
    <row r="493" spans="2:10" x14ac:dyDescent="0.3">
      <c r="B493" s="72" t="s">
        <v>1677</v>
      </c>
      <c r="C493" s="64" t="s">
        <v>1678</v>
      </c>
      <c r="D493" s="16" t="s">
        <v>1679</v>
      </c>
      <c r="E493" s="64">
        <v>1</v>
      </c>
      <c r="F493" s="16" t="s">
        <v>1680</v>
      </c>
      <c r="G493" s="63" t="s">
        <v>327</v>
      </c>
      <c r="H493" s="16" t="s">
        <v>1681</v>
      </c>
      <c r="I493" s="65" t="s">
        <v>1884</v>
      </c>
      <c r="J493" s="66">
        <v>93.64</v>
      </c>
    </row>
    <row r="494" spans="2:10" x14ac:dyDescent="0.3">
      <c r="B494" s="72" t="s">
        <v>1677</v>
      </c>
      <c r="C494" s="64" t="s">
        <v>1678</v>
      </c>
      <c r="D494" s="16" t="s">
        <v>1679</v>
      </c>
      <c r="E494" s="64">
        <v>2</v>
      </c>
      <c r="F494" s="16" t="s">
        <v>1682</v>
      </c>
      <c r="G494" s="63" t="s">
        <v>327</v>
      </c>
      <c r="H494" s="16" t="s">
        <v>1683</v>
      </c>
      <c r="I494" s="65" t="s">
        <v>1885</v>
      </c>
      <c r="J494" s="66">
        <v>250.66</v>
      </c>
    </row>
    <row r="495" spans="2:10" x14ac:dyDescent="0.3">
      <c r="B495" s="72" t="s">
        <v>1677</v>
      </c>
      <c r="C495" s="64" t="s">
        <v>1678</v>
      </c>
      <c r="D495" s="16" t="s">
        <v>1679</v>
      </c>
      <c r="E495" s="64">
        <v>3</v>
      </c>
      <c r="F495" s="16" t="s">
        <v>1684</v>
      </c>
      <c r="G495" s="63" t="s">
        <v>327</v>
      </c>
      <c r="H495" s="16" t="s">
        <v>1685</v>
      </c>
      <c r="I495" s="65" t="s">
        <v>1886</v>
      </c>
      <c r="J495" s="66">
        <v>402.01</v>
      </c>
    </row>
    <row r="496" spans="2:10" x14ac:dyDescent="0.3">
      <c r="B496" s="72" t="s">
        <v>1677</v>
      </c>
      <c r="C496" s="64" t="s">
        <v>1678</v>
      </c>
      <c r="D496" s="16" t="s">
        <v>1679</v>
      </c>
      <c r="E496" s="64">
        <v>4</v>
      </c>
      <c r="F496" s="16" t="s">
        <v>1686</v>
      </c>
      <c r="G496" s="63" t="s">
        <v>327</v>
      </c>
      <c r="H496" s="16" t="s">
        <v>1687</v>
      </c>
      <c r="I496" s="65" t="s">
        <v>1884</v>
      </c>
      <c r="J496" s="66">
        <v>93.64</v>
      </c>
    </row>
    <row r="497" spans="2:10" x14ac:dyDescent="0.3">
      <c r="B497" s="72" t="s">
        <v>1677</v>
      </c>
      <c r="C497" s="64" t="s">
        <v>1678</v>
      </c>
      <c r="D497" s="16" t="s">
        <v>1679</v>
      </c>
      <c r="E497" s="64">
        <v>5</v>
      </c>
      <c r="F497" s="16" t="s">
        <v>1688</v>
      </c>
      <c r="G497" s="63" t="s">
        <v>327</v>
      </c>
      <c r="H497" s="16" t="s">
        <v>1689</v>
      </c>
      <c r="I497" s="65" t="s">
        <v>1885</v>
      </c>
      <c r="J497" s="66">
        <v>250.66</v>
      </c>
    </row>
    <row r="498" spans="2:10" x14ac:dyDescent="0.3">
      <c r="B498" s="72" t="s">
        <v>1677</v>
      </c>
      <c r="C498" s="64" t="s">
        <v>1678</v>
      </c>
      <c r="D498" s="16" t="s">
        <v>1679</v>
      </c>
      <c r="E498" s="64">
        <v>6</v>
      </c>
      <c r="F498" s="16" t="s">
        <v>1690</v>
      </c>
      <c r="G498" s="63" t="s">
        <v>327</v>
      </c>
      <c r="H498" s="16" t="s">
        <v>1691</v>
      </c>
      <c r="I498" s="65" t="s">
        <v>1886</v>
      </c>
      <c r="J498" s="66">
        <v>402.01</v>
      </c>
    </row>
    <row r="499" spans="2:10" x14ac:dyDescent="0.3">
      <c r="B499" s="72" t="s">
        <v>1677</v>
      </c>
      <c r="C499" s="64" t="s">
        <v>1678</v>
      </c>
      <c r="D499" s="16" t="s">
        <v>1692</v>
      </c>
      <c r="E499" s="64">
        <v>1</v>
      </c>
      <c r="F499" s="16" t="s">
        <v>1693</v>
      </c>
      <c r="G499" s="63" t="s">
        <v>327</v>
      </c>
      <c r="H499" s="16" t="s">
        <v>1694</v>
      </c>
      <c r="I499" s="65" t="s">
        <v>1884</v>
      </c>
      <c r="J499" s="66">
        <v>20.81</v>
      </c>
    </row>
    <row r="500" spans="2:10" x14ac:dyDescent="0.3">
      <c r="B500" s="72" t="s">
        <v>1677</v>
      </c>
      <c r="C500" s="64" t="s">
        <v>1678</v>
      </c>
      <c r="D500" s="16" t="s">
        <v>1692</v>
      </c>
      <c r="E500" s="64">
        <v>2</v>
      </c>
      <c r="F500" s="16" t="s">
        <v>1695</v>
      </c>
      <c r="G500" s="63" t="s">
        <v>327</v>
      </c>
      <c r="H500" s="16" t="s">
        <v>1696</v>
      </c>
      <c r="I500" s="65" t="s">
        <v>1885</v>
      </c>
      <c r="J500" s="66">
        <v>56.75</v>
      </c>
    </row>
    <row r="501" spans="2:10" x14ac:dyDescent="0.3">
      <c r="B501" s="72" t="s">
        <v>1677</v>
      </c>
      <c r="C501" s="64" t="s">
        <v>1678</v>
      </c>
      <c r="D501" s="16" t="s">
        <v>1692</v>
      </c>
      <c r="E501" s="64">
        <v>3</v>
      </c>
      <c r="F501" s="16" t="s">
        <v>1697</v>
      </c>
      <c r="G501" s="63" t="s">
        <v>327</v>
      </c>
      <c r="H501" s="16" t="s">
        <v>1698</v>
      </c>
      <c r="I501" s="65" t="s">
        <v>1886</v>
      </c>
      <c r="J501" s="66">
        <v>89.86</v>
      </c>
    </row>
    <row r="502" spans="2:10" x14ac:dyDescent="0.3">
      <c r="B502" s="72" t="s">
        <v>1677</v>
      </c>
      <c r="C502" s="64" t="s">
        <v>1678</v>
      </c>
      <c r="D502" s="16" t="s">
        <v>1692</v>
      </c>
      <c r="E502" s="64">
        <v>4</v>
      </c>
      <c r="F502" s="16" t="s">
        <v>1699</v>
      </c>
      <c r="G502" s="63" t="s">
        <v>327</v>
      </c>
      <c r="H502" s="16" t="s">
        <v>1700</v>
      </c>
      <c r="I502" s="65" t="s">
        <v>1884</v>
      </c>
      <c r="J502" s="66">
        <v>20.81</v>
      </c>
    </row>
    <row r="503" spans="2:10" x14ac:dyDescent="0.3">
      <c r="B503" s="72" t="s">
        <v>1677</v>
      </c>
      <c r="C503" s="64" t="s">
        <v>1678</v>
      </c>
      <c r="D503" s="16" t="s">
        <v>1692</v>
      </c>
      <c r="E503" s="64">
        <v>5</v>
      </c>
      <c r="F503" s="16" t="s">
        <v>1701</v>
      </c>
      <c r="G503" s="63" t="s">
        <v>327</v>
      </c>
      <c r="H503" s="16" t="s">
        <v>1702</v>
      </c>
      <c r="I503" s="65" t="s">
        <v>1885</v>
      </c>
      <c r="J503" s="66">
        <v>56.75</v>
      </c>
    </row>
    <row r="504" spans="2:10" x14ac:dyDescent="0.3">
      <c r="B504" s="72" t="s">
        <v>1677</v>
      </c>
      <c r="C504" s="64" t="s">
        <v>1678</v>
      </c>
      <c r="D504" s="16" t="s">
        <v>1692</v>
      </c>
      <c r="E504" s="64">
        <v>6</v>
      </c>
      <c r="F504" s="16" t="s">
        <v>1703</v>
      </c>
      <c r="G504" s="63" t="s">
        <v>327</v>
      </c>
      <c r="H504" s="16" t="s">
        <v>1704</v>
      </c>
      <c r="I504" s="65" t="s">
        <v>1886</v>
      </c>
      <c r="J504" s="66">
        <v>89.86</v>
      </c>
    </row>
    <row r="505" spans="2:10" x14ac:dyDescent="0.3">
      <c r="B505" s="72" t="s">
        <v>1677</v>
      </c>
      <c r="C505" s="64" t="s">
        <v>1678</v>
      </c>
      <c r="D505" s="16" t="s">
        <v>1705</v>
      </c>
      <c r="E505" s="64">
        <v>1</v>
      </c>
      <c r="F505" s="16" t="s">
        <v>1706</v>
      </c>
      <c r="G505" s="63" t="s">
        <v>327</v>
      </c>
      <c r="H505" s="16" t="s">
        <v>1707</v>
      </c>
      <c r="I505" s="65" t="s">
        <v>1897</v>
      </c>
      <c r="J505" s="66">
        <v>47.29</v>
      </c>
    </row>
    <row r="506" spans="2:10" x14ac:dyDescent="0.3">
      <c r="B506" s="72" t="s">
        <v>1677</v>
      </c>
      <c r="C506" s="64" t="s">
        <v>1678</v>
      </c>
      <c r="D506" s="16" t="s">
        <v>1705</v>
      </c>
      <c r="E506" s="64">
        <v>2</v>
      </c>
      <c r="F506" s="16" t="s">
        <v>1708</v>
      </c>
      <c r="G506" s="63" t="s">
        <v>327</v>
      </c>
      <c r="H506" s="16" t="s">
        <v>1709</v>
      </c>
      <c r="I506" s="65" t="s">
        <v>1897</v>
      </c>
      <c r="J506" s="66">
        <v>31.78</v>
      </c>
    </row>
    <row r="507" spans="2:10" x14ac:dyDescent="0.3">
      <c r="B507" s="72" t="s">
        <v>1677</v>
      </c>
      <c r="C507" s="64" t="s">
        <v>1678</v>
      </c>
      <c r="D507" s="16" t="s">
        <v>1710</v>
      </c>
      <c r="E507" s="64">
        <v>1</v>
      </c>
      <c r="F507" s="16" t="s">
        <v>1711</v>
      </c>
      <c r="G507" s="63" t="s">
        <v>327</v>
      </c>
      <c r="H507" s="16" t="s">
        <v>1712</v>
      </c>
      <c r="I507" s="65" t="s">
        <v>1897</v>
      </c>
      <c r="J507" s="66">
        <v>9.4499999999999993</v>
      </c>
    </row>
    <row r="508" spans="2:10" x14ac:dyDescent="0.3">
      <c r="B508" s="72" t="s">
        <v>1677</v>
      </c>
      <c r="C508" s="64" t="s">
        <v>1678</v>
      </c>
      <c r="D508" s="16" t="s">
        <v>1710</v>
      </c>
      <c r="E508" s="64">
        <v>2</v>
      </c>
      <c r="F508" s="16" t="s">
        <v>1713</v>
      </c>
      <c r="G508" s="63" t="s">
        <v>327</v>
      </c>
      <c r="H508" s="16" t="s">
        <v>1714</v>
      </c>
      <c r="I508" s="65" t="s">
        <v>1897</v>
      </c>
      <c r="J508" s="66">
        <v>6.35</v>
      </c>
    </row>
    <row r="509" spans="2:10" x14ac:dyDescent="0.3">
      <c r="B509" s="72" t="s">
        <v>1677</v>
      </c>
      <c r="C509" s="64" t="s">
        <v>1678</v>
      </c>
      <c r="D509" s="16" t="s">
        <v>1715</v>
      </c>
      <c r="E509" s="64">
        <v>1</v>
      </c>
      <c r="F509" s="16" t="s">
        <v>1716</v>
      </c>
      <c r="G509" s="63" t="s">
        <v>327</v>
      </c>
      <c r="H509" s="16" t="s">
        <v>1717</v>
      </c>
      <c r="I509" s="65" t="s">
        <v>1897</v>
      </c>
      <c r="J509" s="66">
        <v>24.76</v>
      </c>
    </row>
    <row r="510" spans="2:10" x14ac:dyDescent="0.3">
      <c r="B510" s="72" t="s">
        <v>1677</v>
      </c>
      <c r="C510" s="64" t="s">
        <v>1678</v>
      </c>
      <c r="D510" s="16" t="s">
        <v>1715</v>
      </c>
      <c r="E510" s="64">
        <v>2</v>
      </c>
      <c r="F510" s="16" t="s">
        <v>1718</v>
      </c>
      <c r="G510" s="63" t="s">
        <v>327</v>
      </c>
      <c r="H510" s="16" t="s">
        <v>1719</v>
      </c>
      <c r="I510" s="65" t="s">
        <v>1897</v>
      </c>
      <c r="J510" s="66">
        <v>0</v>
      </c>
    </row>
    <row r="511" spans="2:10" x14ac:dyDescent="0.3">
      <c r="B511" s="72" t="s">
        <v>1677</v>
      </c>
      <c r="C511" s="64" t="s">
        <v>1678</v>
      </c>
      <c r="D511" s="16" t="s">
        <v>1720</v>
      </c>
      <c r="E511" s="64">
        <v>1</v>
      </c>
      <c r="F511" s="16" t="s">
        <v>1721</v>
      </c>
      <c r="G511" s="63" t="s">
        <v>327</v>
      </c>
      <c r="H511" s="16" t="s">
        <v>1722</v>
      </c>
      <c r="I511" s="65" t="s">
        <v>1897</v>
      </c>
      <c r="J511" s="66">
        <v>5.12</v>
      </c>
    </row>
    <row r="512" spans="2:10" x14ac:dyDescent="0.3">
      <c r="B512" s="72" t="s">
        <v>1677</v>
      </c>
      <c r="C512" s="64" t="s">
        <v>1678</v>
      </c>
      <c r="D512" s="16" t="s">
        <v>1720</v>
      </c>
      <c r="E512" s="64">
        <v>2</v>
      </c>
      <c r="F512" s="16" t="s">
        <v>1723</v>
      </c>
      <c r="G512" s="63" t="s">
        <v>327</v>
      </c>
      <c r="H512" s="16" t="s">
        <v>1724</v>
      </c>
      <c r="I512" s="65" t="s">
        <v>1897</v>
      </c>
      <c r="J512" s="66">
        <v>0</v>
      </c>
    </row>
    <row r="513" spans="2:10" x14ac:dyDescent="0.3">
      <c r="B513" s="72" t="s">
        <v>1725</v>
      </c>
      <c r="C513" s="64" t="s">
        <v>1726</v>
      </c>
      <c r="D513" s="16" t="s">
        <v>1727</v>
      </c>
      <c r="E513" s="64">
        <v>1</v>
      </c>
      <c r="F513" s="16" t="s">
        <v>1728</v>
      </c>
      <c r="G513" s="63" t="s">
        <v>327</v>
      </c>
      <c r="H513" s="16" t="s">
        <v>1729</v>
      </c>
      <c r="I513" s="65" t="s">
        <v>1884</v>
      </c>
      <c r="J513" s="66">
        <v>47.29</v>
      </c>
    </row>
    <row r="514" spans="2:10" x14ac:dyDescent="0.3">
      <c r="B514" s="72" t="s">
        <v>1725</v>
      </c>
      <c r="C514" s="64" t="s">
        <v>1726</v>
      </c>
      <c r="D514" s="16" t="s">
        <v>1727</v>
      </c>
      <c r="E514" s="64">
        <v>2</v>
      </c>
      <c r="F514" s="16" t="s">
        <v>1730</v>
      </c>
      <c r="G514" s="63" t="s">
        <v>327</v>
      </c>
      <c r="H514" s="16" t="s">
        <v>1731</v>
      </c>
      <c r="I514" s="65" t="s">
        <v>1884</v>
      </c>
      <c r="J514" s="66">
        <v>75.66</v>
      </c>
    </row>
    <row r="515" spans="2:10" x14ac:dyDescent="0.3">
      <c r="B515" s="72" t="s">
        <v>1725</v>
      </c>
      <c r="C515" s="64" t="s">
        <v>1726</v>
      </c>
      <c r="D515" s="16" t="s">
        <v>1727</v>
      </c>
      <c r="E515" s="64">
        <v>3</v>
      </c>
      <c r="F515" s="16" t="s">
        <v>1732</v>
      </c>
      <c r="G515" s="63" t="s">
        <v>327</v>
      </c>
      <c r="H515" s="16" t="s">
        <v>1733</v>
      </c>
      <c r="I515" s="65" t="s">
        <v>1884</v>
      </c>
      <c r="J515" s="66">
        <v>94.58</v>
      </c>
    </row>
    <row r="516" spans="2:10" x14ac:dyDescent="0.3">
      <c r="B516" s="72" t="s">
        <v>1725</v>
      </c>
      <c r="C516" s="64" t="s">
        <v>1726</v>
      </c>
      <c r="D516" s="16" t="s">
        <v>1727</v>
      </c>
      <c r="E516" s="64">
        <v>4</v>
      </c>
      <c r="F516" s="16" t="s">
        <v>1734</v>
      </c>
      <c r="G516" s="63" t="s">
        <v>327</v>
      </c>
      <c r="H516" s="16" t="s">
        <v>1735</v>
      </c>
      <c r="I516" s="65" t="s">
        <v>1885</v>
      </c>
      <c r="J516" s="66">
        <v>135.25</v>
      </c>
    </row>
    <row r="517" spans="2:10" x14ac:dyDescent="0.3">
      <c r="B517" s="72" t="s">
        <v>1725</v>
      </c>
      <c r="C517" s="64" t="s">
        <v>1726</v>
      </c>
      <c r="D517" s="16" t="s">
        <v>1727</v>
      </c>
      <c r="E517" s="64">
        <v>5</v>
      </c>
      <c r="F517" s="16" t="s">
        <v>1736</v>
      </c>
      <c r="G517" s="63" t="s">
        <v>327</v>
      </c>
      <c r="H517" s="16" t="s">
        <v>1737</v>
      </c>
      <c r="I517" s="65" t="s">
        <v>1885</v>
      </c>
      <c r="J517" s="66">
        <v>215.66</v>
      </c>
    </row>
    <row r="518" spans="2:10" x14ac:dyDescent="0.3">
      <c r="B518" s="72" t="s">
        <v>1725</v>
      </c>
      <c r="C518" s="64" t="s">
        <v>1726</v>
      </c>
      <c r="D518" s="16" t="s">
        <v>1727</v>
      </c>
      <c r="E518" s="64">
        <v>6</v>
      </c>
      <c r="F518" s="16" t="s">
        <v>1738</v>
      </c>
      <c r="G518" s="63" t="s">
        <v>327</v>
      </c>
      <c r="H518" s="16" t="s">
        <v>1739</v>
      </c>
      <c r="I518" s="65" t="s">
        <v>1885</v>
      </c>
      <c r="J518" s="66">
        <v>269.57</v>
      </c>
    </row>
    <row r="519" spans="2:10" x14ac:dyDescent="0.3">
      <c r="B519" s="72" t="s">
        <v>1725</v>
      </c>
      <c r="C519" s="64" t="s">
        <v>1726</v>
      </c>
      <c r="D519" s="16" t="s">
        <v>1727</v>
      </c>
      <c r="E519" s="64">
        <v>7</v>
      </c>
      <c r="F519" s="16" t="s">
        <v>1740</v>
      </c>
      <c r="G519" s="63" t="s">
        <v>327</v>
      </c>
      <c r="H519" s="16" t="s">
        <v>1741</v>
      </c>
      <c r="I519" s="65" t="s">
        <v>1886</v>
      </c>
      <c r="J519" s="66">
        <v>189.17</v>
      </c>
    </row>
    <row r="520" spans="2:10" x14ac:dyDescent="0.3">
      <c r="B520" s="72" t="s">
        <v>1725</v>
      </c>
      <c r="C520" s="64" t="s">
        <v>1726</v>
      </c>
      <c r="D520" s="16" t="s">
        <v>1727</v>
      </c>
      <c r="E520" s="64">
        <v>8</v>
      </c>
      <c r="F520" s="16" t="s">
        <v>1742</v>
      </c>
      <c r="G520" s="63" t="s">
        <v>327</v>
      </c>
      <c r="H520" s="16" t="s">
        <v>1743</v>
      </c>
      <c r="I520" s="65" t="s">
        <v>1886</v>
      </c>
      <c r="J520" s="66">
        <v>283.76</v>
      </c>
    </row>
    <row r="521" spans="2:10" x14ac:dyDescent="0.3">
      <c r="B521" s="72" t="s">
        <v>1725</v>
      </c>
      <c r="C521" s="64" t="s">
        <v>1726</v>
      </c>
      <c r="D521" s="16" t="s">
        <v>1727</v>
      </c>
      <c r="E521" s="64">
        <v>9</v>
      </c>
      <c r="F521" s="16" t="s">
        <v>1744</v>
      </c>
      <c r="G521" s="63" t="s">
        <v>327</v>
      </c>
      <c r="H521" s="16" t="s">
        <v>1745</v>
      </c>
      <c r="I521" s="65" t="s">
        <v>1886</v>
      </c>
      <c r="J521" s="66">
        <v>359.43</v>
      </c>
    </row>
    <row r="522" spans="2:10" x14ac:dyDescent="0.3">
      <c r="B522" s="72" t="s">
        <v>1725</v>
      </c>
      <c r="C522" s="64" t="s">
        <v>1746</v>
      </c>
      <c r="D522" s="16" t="s">
        <v>1747</v>
      </c>
      <c r="E522" s="64">
        <v>1</v>
      </c>
      <c r="F522" s="16" t="s">
        <v>1748</v>
      </c>
      <c r="G522" s="63" t="s">
        <v>327</v>
      </c>
      <c r="H522" s="16" t="s">
        <v>1749</v>
      </c>
      <c r="I522" s="65" t="s">
        <v>1884</v>
      </c>
      <c r="J522" s="66">
        <v>85.12</v>
      </c>
    </row>
    <row r="523" spans="2:10" x14ac:dyDescent="0.3">
      <c r="B523" s="72" t="s">
        <v>1725</v>
      </c>
      <c r="C523" s="64" t="s">
        <v>1746</v>
      </c>
      <c r="D523" s="16" t="s">
        <v>1747</v>
      </c>
      <c r="E523" s="64">
        <v>2</v>
      </c>
      <c r="F523" s="16" t="s">
        <v>1750</v>
      </c>
      <c r="G523" s="63" t="s">
        <v>327</v>
      </c>
      <c r="H523" s="16" t="s">
        <v>1751</v>
      </c>
      <c r="I523" s="65" t="s">
        <v>1884</v>
      </c>
      <c r="J523" s="66">
        <v>122.96</v>
      </c>
    </row>
    <row r="524" spans="2:10" x14ac:dyDescent="0.3">
      <c r="B524" s="72" t="s">
        <v>1725</v>
      </c>
      <c r="C524" s="64" t="s">
        <v>1746</v>
      </c>
      <c r="D524" s="16" t="s">
        <v>1747</v>
      </c>
      <c r="E524" s="64">
        <v>3</v>
      </c>
      <c r="F524" s="16" t="s">
        <v>1752</v>
      </c>
      <c r="G524" s="63" t="s">
        <v>327</v>
      </c>
      <c r="H524" s="16" t="s">
        <v>1753</v>
      </c>
      <c r="I524" s="65" t="s">
        <v>1884</v>
      </c>
      <c r="J524" s="66">
        <v>179.71</v>
      </c>
    </row>
    <row r="525" spans="2:10" x14ac:dyDescent="0.3">
      <c r="B525" s="72" t="s">
        <v>1725</v>
      </c>
      <c r="C525" s="64" t="s">
        <v>1754</v>
      </c>
      <c r="D525" s="16" t="s">
        <v>1755</v>
      </c>
      <c r="E525" s="64">
        <v>1</v>
      </c>
      <c r="F525" s="16" t="s">
        <v>1756</v>
      </c>
      <c r="G525" s="63" t="s">
        <v>327</v>
      </c>
      <c r="H525" s="16" t="s">
        <v>1757</v>
      </c>
      <c r="I525" s="65" t="s">
        <v>1884</v>
      </c>
      <c r="J525" s="66">
        <v>118.23</v>
      </c>
    </row>
    <row r="526" spans="2:10" x14ac:dyDescent="0.3">
      <c r="B526" s="72" t="s">
        <v>1725</v>
      </c>
      <c r="C526" s="64" t="s">
        <v>1754</v>
      </c>
      <c r="D526" s="16" t="s">
        <v>1755</v>
      </c>
      <c r="E526" s="64">
        <v>2</v>
      </c>
      <c r="F526" s="16" t="s">
        <v>1758</v>
      </c>
      <c r="G526" s="63" t="s">
        <v>327</v>
      </c>
      <c r="H526" s="16" t="s">
        <v>1759</v>
      </c>
      <c r="I526" s="65" t="s">
        <v>1884</v>
      </c>
      <c r="J526" s="66">
        <v>179.71</v>
      </c>
    </row>
    <row r="527" spans="2:10" x14ac:dyDescent="0.3">
      <c r="B527" s="72" t="s">
        <v>1725</v>
      </c>
      <c r="C527" s="64" t="s">
        <v>1754</v>
      </c>
      <c r="D527" s="16" t="s">
        <v>1755</v>
      </c>
      <c r="E527" s="64">
        <v>3</v>
      </c>
      <c r="F527" s="16" t="s">
        <v>1760</v>
      </c>
      <c r="G527" s="63" t="s">
        <v>327</v>
      </c>
      <c r="H527" s="16" t="s">
        <v>1761</v>
      </c>
      <c r="I527" s="65" t="s">
        <v>1884</v>
      </c>
      <c r="J527" s="66">
        <v>198.63</v>
      </c>
    </row>
    <row r="528" spans="2:10" x14ac:dyDescent="0.3">
      <c r="B528" s="72" t="s">
        <v>1725</v>
      </c>
      <c r="C528" s="64" t="s">
        <v>1762</v>
      </c>
      <c r="D528" s="16" t="s">
        <v>1763</v>
      </c>
      <c r="E528" s="64">
        <v>1</v>
      </c>
      <c r="F528" s="16" t="s">
        <v>1764</v>
      </c>
      <c r="G528" s="63" t="s">
        <v>327</v>
      </c>
      <c r="H528" s="16" t="s">
        <v>1765</v>
      </c>
      <c r="I528" s="65" t="s">
        <v>1897</v>
      </c>
      <c r="J528" s="66">
        <v>75.66</v>
      </c>
    </row>
    <row r="529" spans="2:10" x14ac:dyDescent="0.3">
      <c r="B529" s="72" t="s">
        <v>1725</v>
      </c>
      <c r="C529" s="64" t="s">
        <v>1762</v>
      </c>
      <c r="D529" s="16" t="s">
        <v>1763</v>
      </c>
      <c r="E529" s="64">
        <v>2</v>
      </c>
      <c r="F529" s="16" t="s">
        <v>1766</v>
      </c>
      <c r="G529" s="63" t="s">
        <v>327</v>
      </c>
      <c r="H529" s="16" t="s">
        <v>1767</v>
      </c>
      <c r="I529" s="65" t="s">
        <v>1897</v>
      </c>
      <c r="J529" s="66">
        <v>75.66</v>
      </c>
    </row>
    <row r="530" spans="2:10" x14ac:dyDescent="0.3">
      <c r="B530" s="72" t="s">
        <v>1725</v>
      </c>
      <c r="C530" s="64" t="s">
        <v>1762</v>
      </c>
      <c r="D530" s="16" t="s">
        <v>1763</v>
      </c>
      <c r="E530" s="64">
        <v>3</v>
      </c>
      <c r="F530" s="16" t="s">
        <v>1768</v>
      </c>
      <c r="G530" s="63" t="s">
        <v>327</v>
      </c>
      <c r="H530" s="16" t="s">
        <v>1769</v>
      </c>
      <c r="I530" s="65" t="s">
        <v>1897</v>
      </c>
      <c r="J530" s="66">
        <v>104.04</v>
      </c>
    </row>
    <row r="531" spans="2:10" x14ac:dyDescent="0.3">
      <c r="B531" s="72" t="s">
        <v>1725</v>
      </c>
      <c r="C531" s="64" t="s">
        <v>1762</v>
      </c>
      <c r="D531" s="16" t="s">
        <v>1763</v>
      </c>
      <c r="E531" s="64">
        <v>4</v>
      </c>
      <c r="F531" s="16" t="s">
        <v>1770</v>
      </c>
      <c r="G531" s="63" t="s">
        <v>327</v>
      </c>
      <c r="H531" s="16" t="s">
        <v>1771</v>
      </c>
      <c r="I531" s="65" t="s">
        <v>1897</v>
      </c>
      <c r="J531" s="66">
        <v>104.04</v>
      </c>
    </row>
    <row r="532" spans="2:10" x14ac:dyDescent="0.3">
      <c r="B532" s="72" t="s">
        <v>1725</v>
      </c>
      <c r="C532" s="64" t="s">
        <v>1762</v>
      </c>
      <c r="D532" s="16" t="s">
        <v>1763</v>
      </c>
      <c r="E532" s="64">
        <v>5</v>
      </c>
      <c r="F532" s="16" t="s">
        <v>1772</v>
      </c>
      <c r="G532" s="63" t="s">
        <v>327</v>
      </c>
      <c r="H532" s="16" t="s">
        <v>1773</v>
      </c>
      <c r="I532" s="65" t="s">
        <v>1897</v>
      </c>
      <c r="J532" s="66">
        <v>37.83</v>
      </c>
    </row>
    <row r="533" spans="2:10" x14ac:dyDescent="0.3">
      <c r="B533" s="72" t="s">
        <v>1725</v>
      </c>
      <c r="C533" s="64" t="s">
        <v>1762</v>
      </c>
      <c r="D533" s="16" t="s">
        <v>1763</v>
      </c>
      <c r="E533" s="64">
        <v>6</v>
      </c>
      <c r="F533" s="16" t="s">
        <v>1774</v>
      </c>
      <c r="G533" s="63" t="s">
        <v>327</v>
      </c>
      <c r="H533" s="16" t="s">
        <v>1775</v>
      </c>
      <c r="I533" s="65" t="s">
        <v>1897</v>
      </c>
      <c r="J533" s="66">
        <v>132.41999999999999</v>
      </c>
    </row>
    <row r="534" spans="2:10" x14ac:dyDescent="0.3">
      <c r="B534" s="72" t="s">
        <v>1725</v>
      </c>
      <c r="C534" s="64" t="s">
        <v>1762</v>
      </c>
      <c r="D534" s="16" t="s">
        <v>1763</v>
      </c>
      <c r="E534" s="64">
        <v>7</v>
      </c>
      <c r="F534" s="16" t="s">
        <v>1776</v>
      </c>
      <c r="G534" s="63" t="s">
        <v>327</v>
      </c>
      <c r="H534" s="16" t="s">
        <v>1777</v>
      </c>
      <c r="I534" s="65" t="s">
        <v>1897</v>
      </c>
      <c r="J534" s="66">
        <v>132.41999999999999</v>
      </c>
    </row>
    <row r="535" spans="2:10" x14ac:dyDescent="0.3">
      <c r="B535" s="72" t="s">
        <v>1725</v>
      </c>
      <c r="C535" s="64" t="s">
        <v>1762</v>
      </c>
      <c r="D535" s="16" t="s">
        <v>1763</v>
      </c>
      <c r="E535" s="64">
        <v>8</v>
      </c>
      <c r="F535" s="16" t="s">
        <v>1778</v>
      </c>
      <c r="G535" s="63" t="s">
        <v>327</v>
      </c>
      <c r="H535" s="16" t="s">
        <v>1779</v>
      </c>
      <c r="I535" s="65" t="s">
        <v>1897</v>
      </c>
      <c r="J535" s="66">
        <v>66.2</v>
      </c>
    </row>
    <row r="536" spans="2:10" x14ac:dyDescent="0.3">
      <c r="B536" s="72" t="s">
        <v>1725</v>
      </c>
      <c r="C536" s="64" t="s">
        <v>1762</v>
      </c>
      <c r="D536" s="16" t="s">
        <v>1763</v>
      </c>
      <c r="E536" s="64">
        <v>9</v>
      </c>
      <c r="F536" s="16" t="s">
        <v>1780</v>
      </c>
      <c r="G536" s="63" t="s">
        <v>327</v>
      </c>
      <c r="H536" s="16" t="s">
        <v>1781</v>
      </c>
      <c r="I536" s="65" t="s">
        <v>1897</v>
      </c>
      <c r="J536" s="66">
        <v>37.83</v>
      </c>
    </row>
    <row r="537" spans="2:10" x14ac:dyDescent="0.3">
      <c r="B537" s="72" t="s">
        <v>1782</v>
      </c>
      <c r="C537" s="64" t="s">
        <v>1783</v>
      </c>
      <c r="D537" s="16" t="s">
        <v>1784</v>
      </c>
      <c r="E537" s="64">
        <v>1</v>
      </c>
      <c r="F537" s="16" t="s">
        <v>1785</v>
      </c>
      <c r="G537" s="63" t="s">
        <v>327</v>
      </c>
      <c r="H537" s="16" t="s">
        <v>1786</v>
      </c>
      <c r="I537" s="65" t="s">
        <v>1897</v>
      </c>
      <c r="J537" s="66">
        <v>472</v>
      </c>
    </row>
    <row r="538" spans="2:10" x14ac:dyDescent="0.3">
      <c r="B538" s="72" t="s">
        <v>1782</v>
      </c>
      <c r="C538" s="64" t="s">
        <v>1783</v>
      </c>
      <c r="D538" s="16" t="s">
        <v>1784</v>
      </c>
      <c r="E538" s="64">
        <v>2</v>
      </c>
      <c r="F538" s="16" t="s">
        <v>1787</v>
      </c>
      <c r="G538" s="63" t="s">
        <v>327</v>
      </c>
      <c r="H538" s="16" t="s">
        <v>1788</v>
      </c>
      <c r="I538" s="65" t="s">
        <v>1897</v>
      </c>
      <c r="J538" s="66">
        <v>850.37</v>
      </c>
    </row>
    <row r="539" spans="2:10" x14ac:dyDescent="0.3">
      <c r="B539" s="72" t="s">
        <v>1782</v>
      </c>
      <c r="C539" s="64" t="s">
        <v>1783</v>
      </c>
      <c r="D539" s="16" t="s">
        <v>1784</v>
      </c>
      <c r="E539" s="64">
        <v>3</v>
      </c>
      <c r="F539" s="16" t="s">
        <v>1789</v>
      </c>
      <c r="G539" s="63" t="s">
        <v>327</v>
      </c>
      <c r="H539" s="16" t="s">
        <v>1790</v>
      </c>
      <c r="I539" s="65" t="s">
        <v>1897</v>
      </c>
      <c r="J539" s="66">
        <v>1228.73</v>
      </c>
    </row>
    <row r="540" spans="2:10" x14ac:dyDescent="0.3">
      <c r="B540" s="72" t="s">
        <v>1782</v>
      </c>
      <c r="C540" s="64" t="s">
        <v>1783</v>
      </c>
      <c r="D540" s="16" t="s">
        <v>1784</v>
      </c>
      <c r="E540" s="64">
        <v>4</v>
      </c>
      <c r="F540" s="16" t="s">
        <v>1791</v>
      </c>
      <c r="G540" s="63" t="s">
        <v>327</v>
      </c>
      <c r="H540" s="16" t="s">
        <v>1792</v>
      </c>
      <c r="I540" s="65" t="s">
        <v>1897</v>
      </c>
      <c r="J540" s="66">
        <v>1607.09</v>
      </c>
    </row>
    <row r="541" spans="2:10" x14ac:dyDescent="0.3">
      <c r="B541" s="72" t="s">
        <v>1782</v>
      </c>
      <c r="C541" s="64" t="s">
        <v>1783</v>
      </c>
      <c r="D541" s="16" t="s">
        <v>1784</v>
      </c>
      <c r="E541" s="64">
        <v>5</v>
      </c>
      <c r="F541" s="16" t="s">
        <v>1793</v>
      </c>
      <c r="G541" s="63" t="s">
        <v>327</v>
      </c>
      <c r="H541" s="16" t="s">
        <v>1794</v>
      </c>
      <c r="I541" s="65" t="s">
        <v>1897</v>
      </c>
      <c r="J541" s="66">
        <v>3120.53</v>
      </c>
    </row>
    <row r="542" spans="2:10" x14ac:dyDescent="0.3">
      <c r="B542" s="72" t="s">
        <v>1782</v>
      </c>
      <c r="C542" s="64" t="s">
        <v>1783</v>
      </c>
      <c r="D542" s="16" t="s">
        <v>1784</v>
      </c>
      <c r="E542" s="64">
        <v>6</v>
      </c>
      <c r="F542" s="16" t="s">
        <v>1795</v>
      </c>
      <c r="G542" s="63" t="s">
        <v>327</v>
      </c>
      <c r="H542" s="16" t="s">
        <v>1796</v>
      </c>
      <c r="I542" s="65" t="s">
        <v>1897</v>
      </c>
      <c r="J542" s="66">
        <v>4633.97</v>
      </c>
    </row>
    <row r="543" spans="2:10" x14ac:dyDescent="0.3">
      <c r="B543" s="72" t="s">
        <v>1782</v>
      </c>
      <c r="C543" s="64" t="s">
        <v>1783</v>
      </c>
      <c r="D543" s="16" t="s">
        <v>1784</v>
      </c>
      <c r="E543" s="64">
        <v>7</v>
      </c>
      <c r="F543" s="16" t="s">
        <v>1797</v>
      </c>
      <c r="G543" s="63" t="s">
        <v>327</v>
      </c>
      <c r="H543" s="16" t="s">
        <v>1798</v>
      </c>
      <c r="I543" s="65" t="s">
        <v>1897</v>
      </c>
      <c r="J543" s="66">
        <v>6147.41</v>
      </c>
    </row>
    <row r="544" spans="2:10" x14ac:dyDescent="0.3">
      <c r="B544" s="72" t="s">
        <v>1782</v>
      </c>
      <c r="C544" s="64" t="s">
        <v>1783</v>
      </c>
      <c r="D544" s="16" t="s">
        <v>1784</v>
      </c>
      <c r="E544" s="64">
        <v>8</v>
      </c>
      <c r="F544" s="16" t="s">
        <v>1799</v>
      </c>
      <c r="G544" s="63" t="s">
        <v>327</v>
      </c>
      <c r="H544" s="16" t="s">
        <v>1800</v>
      </c>
      <c r="I544" s="65" t="s">
        <v>1897</v>
      </c>
      <c r="J544" s="66">
        <v>9174.2999999999993</v>
      </c>
    </row>
    <row r="545" spans="2:10" x14ac:dyDescent="0.3">
      <c r="B545" s="72" t="s">
        <v>1782</v>
      </c>
      <c r="C545" s="64" t="s">
        <v>1783</v>
      </c>
      <c r="D545" s="16" t="s">
        <v>1801</v>
      </c>
      <c r="E545" s="64">
        <v>1</v>
      </c>
      <c r="F545" s="16" t="s">
        <v>1802</v>
      </c>
      <c r="G545" s="63" t="s">
        <v>327</v>
      </c>
      <c r="H545" s="16" t="s">
        <v>1803</v>
      </c>
      <c r="I545" s="65" t="s">
        <v>1897</v>
      </c>
      <c r="J545" s="66">
        <v>169.32</v>
      </c>
    </row>
    <row r="546" spans="2:10" x14ac:dyDescent="0.3">
      <c r="B546" s="72" t="s">
        <v>1782</v>
      </c>
      <c r="C546" s="64" t="s">
        <v>1783</v>
      </c>
      <c r="D546" s="16" t="s">
        <v>1801</v>
      </c>
      <c r="E546" s="64">
        <v>2</v>
      </c>
      <c r="F546" s="16" t="s">
        <v>1804</v>
      </c>
      <c r="G546" s="63" t="s">
        <v>327</v>
      </c>
      <c r="H546" s="16" t="s">
        <v>1805</v>
      </c>
      <c r="I546" s="65" t="s">
        <v>1897</v>
      </c>
      <c r="J546" s="66">
        <v>680.1</v>
      </c>
    </row>
    <row r="547" spans="2:10" x14ac:dyDescent="0.3">
      <c r="B547" s="72" t="s">
        <v>1782</v>
      </c>
      <c r="C547" s="64" t="s">
        <v>1783</v>
      </c>
      <c r="D547" s="16" t="s">
        <v>1801</v>
      </c>
      <c r="E547" s="64">
        <v>3</v>
      </c>
      <c r="F547" s="16" t="s">
        <v>1806</v>
      </c>
      <c r="G547" s="63" t="s">
        <v>327</v>
      </c>
      <c r="H547" s="16" t="s">
        <v>1807</v>
      </c>
      <c r="I547" s="65" t="s">
        <v>1897</v>
      </c>
      <c r="J547" s="66">
        <v>1361.15</v>
      </c>
    </row>
    <row r="548" spans="2:10" x14ac:dyDescent="0.3">
      <c r="B548" s="72" t="s">
        <v>1782</v>
      </c>
      <c r="C548" s="64" t="s">
        <v>1783</v>
      </c>
      <c r="D548" s="16" t="s">
        <v>1801</v>
      </c>
      <c r="E548" s="64">
        <v>4</v>
      </c>
      <c r="F548" s="16" t="s">
        <v>1808</v>
      </c>
      <c r="G548" s="63" t="s">
        <v>327</v>
      </c>
      <c r="H548" s="16" t="s">
        <v>1809</v>
      </c>
      <c r="I548" s="65" t="s">
        <v>1897</v>
      </c>
      <c r="J548" s="66">
        <v>2723.25</v>
      </c>
    </row>
    <row r="549" spans="2:10" x14ac:dyDescent="0.3">
      <c r="B549" s="72" t="s">
        <v>1782</v>
      </c>
      <c r="C549" s="64" t="s">
        <v>1783</v>
      </c>
      <c r="D549" s="16" t="s">
        <v>1801</v>
      </c>
      <c r="E549" s="64">
        <v>5</v>
      </c>
      <c r="F549" s="16" t="s">
        <v>1810</v>
      </c>
      <c r="G549" s="63" t="s">
        <v>327</v>
      </c>
      <c r="H549" s="16" t="s">
        <v>1811</v>
      </c>
      <c r="I549" s="65" t="s">
        <v>1897</v>
      </c>
      <c r="J549" s="66">
        <v>93.64</v>
      </c>
    </row>
    <row r="550" spans="2:10" x14ac:dyDescent="0.3">
      <c r="B550" s="72" t="s">
        <v>1782</v>
      </c>
      <c r="C550" s="64" t="s">
        <v>1783</v>
      </c>
      <c r="D550" s="16" t="s">
        <v>1828</v>
      </c>
      <c r="E550" s="64">
        <v>1</v>
      </c>
      <c r="F550" s="16" t="s">
        <v>1829</v>
      </c>
      <c r="G550" s="63" t="s">
        <v>327</v>
      </c>
      <c r="H550" s="16" t="s">
        <v>1830</v>
      </c>
      <c r="I550" s="65" t="s">
        <v>1897</v>
      </c>
      <c r="J550" s="66">
        <v>709.43</v>
      </c>
    </row>
    <row r="551" spans="2:10" x14ac:dyDescent="0.3">
      <c r="B551" s="72" t="s">
        <v>1782</v>
      </c>
      <c r="C551" s="64" t="s">
        <v>1783</v>
      </c>
      <c r="D551" s="16" t="s">
        <v>1828</v>
      </c>
      <c r="E551" s="64">
        <v>2</v>
      </c>
      <c r="F551" s="16" t="s">
        <v>1831</v>
      </c>
      <c r="G551" s="63" t="s">
        <v>327</v>
      </c>
      <c r="H551" s="16" t="s">
        <v>1832</v>
      </c>
      <c r="I551" s="65" t="s">
        <v>1897</v>
      </c>
      <c r="J551" s="66">
        <v>1229.67</v>
      </c>
    </row>
    <row r="552" spans="2:10" x14ac:dyDescent="0.3">
      <c r="B552" s="72" t="s">
        <v>1782</v>
      </c>
      <c r="C552" s="64" t="s">
        <v>1783</v>
      </c>
      <c r="D552" s="16" t="s">
        <v>1828</v>
      </c>
      <c r="E552" s="64">
        <v>3</v>
      </c>
      <c r="F552" s="16" t="s">
        <v>1833</v>
      </c>
      <c r="G552" s="63" t="s">
        <v>327</v>
      </c>
      <c r="H552" s="16" t="s">
        <v>1834</v>
      </c>
      <c r="I552" s="65" t="s">
        <v>1897</v>
      </c>
      <c r="J552" s="66">
        <v>2270.16</v>
      </c>
    </row>
    <row r="553" spans="2:10" x14ac:dyDescent="0.3">
      <c r="B553" s="72" t="s">
        <v>1782</v>
      </c>
      <c r="C553" s="64" t="s">
        <v>1783</v>
      </c>
      <c r="D553" s="16" t="s">
        <v>1828</v>
      </c>
      <c r="E553" s="64">
        <v>4</v>
      </c>
      <c r="F553" s="16" t="s">
        <v>1835</v>
      </c>
      <c r="G553" s="63" t="s">
        <v>327</v>
      </c>
      <c r="H553" s="16" t="s">
        <v>1836</v>
      </c>
      <c r="I553" s="65" t="s">
        <v>1897</v>
      </c>
      <c r="J553" s="66">
        <v>8040.16</v>
      </c>
    </row>
    <row r="554" spans="2:10" x14ac:dyDescent="0.3">
      <c r="B554" s="72" t="s">
        <v>1782</v>
      </c>
      <c r="C554" s="64" t="s">
        <v>1783</v>
      </c>
      <c r="D554" s="16" t="s">
        <v>1828</v>
      </c>
      <c r="E554" s="64">
        <v>5</v>
      </c>
      <c r="F554" s="16" t="s">
        <v>1837</v>
      </c>
      <c r="G554" s="63" t="s">
        <v>327</v>
      </c>
      <c r="H554" s="16" t="s">
        <v>1838</v>
      </c>
      <c r="I554" s="65" t="s">
        <v>1897</v>
      </c>
      <c r="J554" s="66">
        <v>472</v>
      </c>
    </row>
    <row r="555" spans="2:10" x14ac:dyDescent="0.3">
      <c r="B555" s="72" t="s">
        <v>1782</v>
      </c>
      <c r="C555" s="64" t="s">
        <v>1783</v>
      </c>
      <c r="D555" s="16" t="s">
        <v>1828</v>
      </c>
      <c r="E555" s="64">
        <v>6</v>
      </c>
      <c r="F555" s="16" t="s">
        <v>1839</v>
      </c>
      <c r="G555" s="63" t="s">
        <v>327</v>
      </c>
      <c r="H555" s="16" t="s">
        <v>1840</v>
      </c>
      <c r="I555" s="65" t="s">
        <v>1897</v>
      </c>
      <c r="J555" s="66">
        <v>104.05</v>
      </c>
    </row>
    <row r="556" spans="2:10" x14ac:dyDescent="0.3">
      <c r="B556" s="72" t="s">
        <v>1782</v>
      </c>
      <c r="C556" s="64" t="s">
        <v>1783</v>
      </c>
      <c r="D556" s="16" t="s">
        <v>1828</v>
      </c>
      <c r="E556" s="64">
        <v>7</v>
      </c>
      <c r="F556" s="16" t="s">
        <v>1841</v>
      </c>
      <c r="G556" s="63" t="s">
        <v>327</v>
      </c>
      <c r="H556" s="16" t="s">
        <v>1842</v>
      </c>
      <c r="I556" s="65" t="s">
        <v>1897</v>
      </c>
      <c r="J556" s="66">
        <v>170.26</v>
      </c>
    </row>
    <row r="557" spans="2:10" x14ac:dyDescent="0.3">
      <c r="B557" s="72" t="s">
        <v>1782</v>
      </c>
      <c r="C557" s="64" t="s">
        <v>1783</v>
      </c>
      <c r="D557" s="16" t="s">
        <v>1828</v>
      </c>
      <c r="E557" s="64">
        <v>8</v>
      </c>
      <c r="F557" s="16" t="s">
        <v>1843</v>
      </c>
      <c r="G557" s="63" t="s">
        <v>327</v>
      </c>
      <c r="H557" s="16" t="s">
        <v>1844</v>
      </c>
      <c r="I557" s="65" t="s">
        <v>1897</v>
      </c>
      <c r="J557" s="66">
        <v>850.37</v>
      </c>
    </row>
    <row r="558" spans="2:10" x14ac:dyDescent="0.3">
      <c r="B558" s="72" t="s">
        <v>1782</v>
      </c>
      <c r="C558" s="64" t="s">
        <v>1783</v>
      </c>
      <c r="D558" s="16" t="s">
        <v>1828</v>
      </c>
      <c r="E558" s="64">
        <v>9</v>
      </c>
      <c r="F558" s="16" t="s">
        <v>1845</v>
      </c>
      <c r="G558" s="63" t="s">
        <v>327</v>
      </c>
      <c r="H558" s="16" t="s">
        <v>1846</v>
      </c>
      <c r="I558" s="65" t="s">
        <v>1897</v>
      </c>
      <c r="J558" s="66">
        <v>282.82</v>
      </c>
    </row>
    <row r="559" spans="2:10" x14ac:dyDescent="0.3">
      <c r="B559" s="72" t="s">
        <v>1782</v>
      </c>
      <c r="C559" s="64" t="s">
        <v>1783</v>
      </c>
      <c r="D559" s="16" t="s">
        <v>1847</v>
      </c>
      <c r="E559" s="64">
        <v>1</v>
      </c>
      <c r="F559" s="16" t="s">
        <v>1848</v>
      </c>
      <c r="G559" s="63" t="s">
        <v>327</v>
      </c>
      <c r="H559" s="16" t="s">
        <v>1849</v>
      </c>
      <c r="I559" s="65" t="s">
        <v>1897</v>
      </c>
      <c r="J559" s="66">
        <v>755.78</v>
      </c>
    </row>
    <row r="560" spans="2:10" x14ac:dyDescent="0.3">
      <c r="B560" s="72" t="s">
        <v>1782</v>
      </c>
      <c r="C560" s="64" t="s">
        <v>1783</v>
      </c>
      <c r="D560" s="16" t="s">
        <v>1847</v>
      </c>
      <c r="E560" s="64">
        <v>2</v>
      </c>
      <c r="F560" s="16" t="s">
        <v>1850</v>
      </c>
      <c r="G560" s="63" t="s">
        <v>327</v>
      </c>
      <c r="H560" s="16" t="s">
        <v>1851</v>
      </c>
      <c r="I560" s="65" t="s">
        <v>1897</v>
      </c>
      <c r="J560" s="66">
        <v>1512.5</v>
      </c>
    </row>
    <row r="561" spans="2:10" x14ac:dyDescent="0.3">
      <c r="B561" s="72" t="s">
        <v>1782</v>
      </c>
      <c r="C561" s="64" t="s">
        <v>1783</v>
      </c>
      <c r="D561" s="16" t="s">
        <v>1847</v>
      </c>
      <c r="E561" s="64">
        <v>3</v>
      </c>
      <c r="F561" s="16" t="s">
        <v>1852</v>
      </c>
      <c r="G561" s="63" t="s">
        <v>327</v>
      </c>
      <c r="H561" s="16" t="s">
        <v>1853</v>
      </c>
      <c r="I561" s="65" t="s">
        <v>1897</v>
      </c>
      <c r="J561" s="66">
        <v>2269.2199999999998</v>
      </c>
    </row>
    <row r="562" spans="2:10" x14ac:dyDescent="0.3">
      <c r="B562" s="72" t="s">
        <v>1782</v>
      </c>
      <c r="C562" s="64" t="s">
        <v>1783</v>
      </c>
      <c r="D562" s="16" t="s">
        <v>1847</v>
      </c>
      <c r="E562" s="64">
        <v>4</v>
      </c>
      <c r="F562" s="16" t="s">
        <v>1854</v>
      </c>
      <c r="G562" s="63" t="s">
        <v>327</v>
      </c>
      <c r="H562" s="16" t="s">
        <v>1855</v>
      </c>
      <c r="I562" s="65" t="s">
        <v>1897</v>
      </c>
      <c r="J562" s="66">
        <v>3025.94</v>
      </c>
    </row>
    <row r="563" spans="2:10" x14ac:dyDescent="0.3">
      <c r="B563" s="72" t="s">
        <v>1782</v>
      </c>
      <c r="C563" s="64" t="s">
        <v>1783</v>
      </c>
      <c r="D563" s="16" t="s">
        <v>1847</v>
      </c>
      <c r="E563" s="64">
        <v>5</v>
      </c>
      <c r="F563" s="16" t="s">
        <v>1856</v>
      </c>
      <c r="G563" s="63" t="s">
        <v>327</v>
      </c>
      <c r="H563" s="16" t="s">
        <v>1857</v>
      </c>
      <c r="I563" s="65" t="s">
        <v>1897</v>
      </c>
      <c r="J563" s="66">
        <v>4539.38</v>
      </c>
    </row>
    <row r="564" spans="2:10" x14ac:dyDescent="0.3">
      <c r="B564" s="72" t="s">
        <v>1782</v>
      </c>
      <c r="C564" s="64" t="s">
        <v>1783</v>
      </c>
      <c r="D564" s="16" t="s">
        <v>1847</v>
      </c>
      <c r="E564" s="64">
        <v>6</v>
      </c>
      <c r="F564" s="16" t="s">
        <v>1858</v>
      </c>
      <c r="G564" s="63" t="s">
        <v>327</v>
      </c>
      <c r="H564" s="16" t="s">
        <v>1859</v>
      </c>
      <c r="I564" s="65" t="s">
        <v>1897</v>
      </c>
      <c r="J564" s="66">
        <v>6052.82</v>
      </c>
    </row>
    <row r="565" spans="2:10" x14ac:dyDescent="0.3">
      <c r="B565" s="72" t="s">
        <v>1782</v>
      </c>
      <c r="C565" s="64" t="s">
        <v>1783</v>
      </c>
      <c r="D565" s="16" t="s">
        <v>1847</v>
      </c>
      <c r="E565" s="64">
        <v>7</v>
      </c>
      <c r="F565" s="16" t="s">
        <v>1860</v>
      </c>
      <c r="G565" s="63" t="s">
        <v>327</v>
      </c>
      <c r="H565" s="16" t="s">
        <v>1861</v>
      </c>
      <c r="I565" s="65" t="s">
        <v>1897</v>
      </c>
      <c r="J565" s="66">
        <v>7566.26</v>
      </c>
    </row>
    <row r="566" spans="2:10" x14ac:dyDescent="0.3">
      <c r="B566" s="72" t="s">
        <v>1782</v>
      </c>
      <c r="C566" s="64" t="s">
        <v>1783</v>
      </c>
      <c r="D566" s="16" t="s">
        <v>1847</v>
      </c>
      <c r="E566" s="64">
        <v>8</v>
      </c>
      <c r="F566" s="16" t="s">
        <v>1862</v>
      </c>
      <c r="G566" s="63" t="s">
        <v>327</v>
      </c>
      <c r="H566" s="16" t="s">
        <v>1863</v>
      </c>
      <c r="I566" s="65" t="s">
        <v>1897</v>
      </c>
      <c r="J566" s="66">
        <v>9079.7099999999991</v>
      </c>
    </row>
    <row r="567" spans="2:10" x14ac:dyDescent="0.3">
      <c r="B567" s="72" t="s">
        <v>1782</v>
      </c>
      <c r="C567" s="64" t="s">
        <v>1783</v>
      </c>
      <c r="D567" s="16" t="s">
        <v>1847</v>
      </c>
      <c r="E567" s="64">
        <v>9</v>
      </c>
      <c r="F567" s="16" t="s">
        <v>1864</v>
      </c>
      <c r="G567" s="63" t="s">
        <v>327</v>
      </c>
      <c r="H567" s="16" t="s">
        <v>1865</v>
      </c>
      <c r="I567" s="65" t="s">
        <v>1897</v>
      </c>
      <c r="J567" s="66">
        <v>10593.15</v>
      </c>
    </row>
    <row r="568" spans="2:10" x14ac:dyDescent="0.3">
      <c r="B568" s="72" t="s">
        <v>1782</v>
      </c>
      <c r="C568" s="64" t="s">
        <v>1783</v>
      </c>
      <c r="D568" s="16" t="s">
        <v>1847</v>
      </c>
      <c r="E568" s="64">
        <v>10</v>
      </c>
      <c r="F568" s="16" t="s">
        <v>1866</v>
      </c>
      <c r="G568" s="63" t="s">
        <v>327</v>
      </c>
      <c r="H568" s="16" t="s">
        <v>1867</v>
      </c>
      <c r="I568" s="65" t="s">
        <v>1897</v>
      </c>
      <c r="J568" s="66">
        <v>12106.59</v>
      </c>
    </row>
    <row r="569" spans="2:10" x14ac:dyDescent="0.3">
      <c r="B569" s="72" t="s">
        <v>1782</v>
      </c>
      <c r="C569" s="64" t="s">
        <v>1783</v>
      </c>
      <c r="D569" s="16" t="s">
        <v>1847</v>
      </c>
      <c r="E569" s="64">
        <v>11</v>
      </c>
      <c r="F569" s="16" t="s">
        <v>1868</v>
      </c>
      <c r="G569" s="63" t="s">
        <v>327</v>
      </c>
      <c r="H569" s="16" t="s">
        <v>1869</v>
      </c>
      <c r="I569" s="65" t="s">
        <v>1897</v>
      </c>
      <c r="J569" s="66">
        <v>13620.03</v>
      </c>
    </row>
    <row r="570" spans="2:10" x14ac:dyDescent="0.3">
      <c r="B570" s="72" t="s">
        <v>1782</v>
      </c>
      <c r="C570" s="64" t="s">
        <v>1783</v>
      </c>
      <c r="D570" s="16" t="s">
        <v>1847</v>
      </c>
      <c r="E570" s="64">
        <v>12</v>
      </c>
      <c r="F570" s="16" t="s">
        <v>1870</v>
      </c>
      <c r="G570" s="63" t="s">
        <v>327</v>
      </c>
      <c r="H570" s="16" t="s">
        <v>1871</v>
      </c>
      <c r="I570" s="65" t="s">
        <v>1897</v>
      </c>
      <c r="J570" s="66">
        <v>15133.47</v>
      </c>
    </row>
    <row r="571" spans="2:10" x14ac:dyDescent="0.3">
      <c r="B571" s="72" t="s">
        <v>1782</v>
      </c>
      <c r="C571" s="64" t="s">
        <v>1783</v>
      </c>
      <c r="D571" s="16" t="s">
        <v>1847</v>
      </c>
      <c r="E571" s="64">
        <v>13</v>
      </c>
      <c r="F571" s="16" t="s">
        <v>1872</v>
      </c>
      <c r="G571" s="63" t="s">
        <v>327</v>
      </c>
      <c r="H571" s="16" t="s">
        <v>1873</v>
      </c>
      <c r="I571" s="65" t="s">
        <v>1897</v>
      </c>
      <c r="J571" s="66">
        <v>16646.919999999998</v>
      </c>
    </row>
    <row r="572" spans="2:10" x14ac:dyDescent="0.3">
      <c r="B572" s="72" t="s">
        <v>1782</v>
      </c>
      <c r="C572" s="64" t="s">
        <v>1783</v>
      </c>
      <c r="D572" s="16" t="s">
        <v>1847</v>
      </c>
      <c r="E572" s="64">
        <v>14</v>
      </c>
      <c r="F572" s="16" t="s">
        <v>1874</v>
      </c>
      <c r="G572" s="63" t="s">
        <v>327</v>
      </c>
      <c r="H572" s="16" t="s">
        <v>1875</v>
      </c>
      <c r="I572" s="65" t="s">
        <v>1897</v>
      </c>
      <c r="J572" s="66">
        <v>18160.36</v>
      </c>
    </row>
    <row r="573" spans="2:10" x14ac:dyDescent="0.3">
      <c r="B573" s="72" t="s">
        <v>1782</v>
      </c>
      <c r="C573" s="64" t="s">
        <v>1783</v>
      </c>
      <c r="D573" s="16" t="s">
        <v>1847</v>
      </c>
      <c r="E573" s="64">
        <v>15</v>
      </c>
      <c r="F573" s="16" t="s">
        <v>1876</v>
      </c>
      <c r="G573" s="63" t="s">
        <v>327</v>
      </c>
      <c r="H573" s="16" t="s">
        <v>1877</v>
      </c>
      <c r="I573" s="65" t="s">
        <v>1897</v>
      </c>
      <c r="J573" s="66">
        <v>19673.8</v>
      </c>
    </row>
    <row r="574" spans="2:10" x14ac:dyDescent="0.3">
      <c r="B574" s="72" t="s">
        <v>1782</v>
      </c>
      <c r="C574" s="64" t="s">
        <v>1783</v>
      </c>
      <c r="D574" s="16" t="s">
        <v>1847</v>
      </c>
      <c r="E574" s="64">
        <v>16</v>
      </c>
      <c r="F574" s="16" t="s">
        <v>1878</v>
      </c>
      <c r="G574" s="63" t="s">
        <v>327</v>
      </c>
      <c r="H574" s="16" t="s">
        <v>1879</v>
      </c>
      <c r="I574" s="65" t="s">
        <v>1897</v>
      </c>
      <c r="J574" s="66">
        <v>21187.24</v>
      </c>
    </row>
    <row r="575" spans="2:10" x14ac:dyDescent="0.3">
      <c r="B575" s="72" t="s">
        <v>1782</v>
      </c>
      <c r="C575" s="64" t="s">
        <v>1783</v>
      </c>
      <c r="D575" s="16" t="s">
        <v>1847</v>
      </c>
      <c r="E575" s="64">
        <v>17</v>
      </c>
      <c r="F575" s="16" t="s">
        <v>1880</v>
      </c>
      <c r="G575" s="63" t="s">
        <v>327</v>
      </c>
      <c r="H575" s="16" t="s">
        <v>1881</v>
      </c>
      <c r="I575" s="65" t="s">
        <v>1897</v>
      </c>
      <c r="J575" s="66">
        <v>22700.68</v>
      </c>
    </row>
    <row r="576" spans="2:10" x14ac:dyDescent="0.3">
      <c r="B576" s="73" t="s">
        <v>1782</v>
      </c>
      <c r="C576" s="68" t="s">
        <v>1783</v>
      </c>
      <c r="D576" s="67" t="s">
        <v>1847</v>
      </c>
      <c r="E576" s="68">
        <v>18</v>
      </c>
      <c r="F576" s="67" t="s">
        <v>1882</v>
      </c>
      <c r="G576" s="69" t="s">
        <v>327</v>
      </c>
      <c r="H576" s="67" t="s">
        <v>1883</v>
      </c>
      <c r="I576" s="70" t="s">
        <v>1897</v>
      </c>
      <c r="J576" s="71">
        <v>0</v>
      </c>
    </row>
    <row r="577" spans="2:10" x14ac:dyDescent="0.3">
      <c r="B577" s="72" t="s">
        <v>323</v>
      </c>
      <c r="C577" s="64" t="s">
        <v>477</v>
      </c>
      <c r="D577" s="16" t="s">
        <v>558</v>
      </c>
      <c r="E577" s="64">
        <v>4</v>
      </c>
      <c r="F577" s="16" t="s">
        <v>2585</v>
      </c>
      <c r="G577" s="63" t="s">
        <v>327</v>
      </c>
      <c r="H577" s="16" t="s">
        <v>2525</v>
      </c>
      <c r="I577" s="65" t="s">
        <v>1884</v>
      </c>
      <c r="J577" s="66">
        <v>27430.19</v>
      </c>
    </row>
    <row r="578" spans="2:10" x14ac:dyDescent="0.3">
      <c r="B578" s="72" t="s">
        <v>323</v>
      </c>
      <c r="C578" s="64" t="s">
        <v>477</v>
      </c>
      <c r="D578" s="16" t="s">
        <v>558</v>
      </c>
      <c r="E578" s="64">
        <v>4</v>
      </c>
      <c r="F578" s="16" t="s">
        <v>2586</v>
      </c>
      <c r="G578" s="63" t="s">
        <v>327</v>
      </c>
      <c r="H578" s="16" t="s">
        <v>2526</v>
      </c>
      <c r="I578" s="65" t="s">
        <v>1885</v>
      </c>
      <c r="J578" s="66">
        <v>79833.119999999995</v>
      </c>
    </row>
    <row r="579" spans="2:10" x14ac:dyDescent="0.3">
      <c r="B579" s="72" t="s">
        <v>323</v>
      </c>
      <c r="C579" s="64" t="s">
        <v>477</v>
      </c>
      <c r="D579" s="16" t="s">
        <v>558</v>
      </c>
      <c r="E579" s="64">
        <v>4</v>
      </c>
      <c r="F579" s="16" t="s">
        <v>2587</v>
      </c>
      <c r="G579" s="63" t="s">
        <v>327</v>
      </c>
      <c r="H579" s="16" t="s">
        <v>2527</v>
      </c>
      <c r="I579" s="65" t="s">
        <v>1886</v>
      </c>
      <c r="J579" s="66">
        <v>129587.52</v>
      </c>
    </row>
    <row r="580" spans="2:10" x14ac:dyDescent="0.3">
      <c r="B580" s="72" t="s">
        <v>323</v>
      </c>
      <c r="C580" s="64" t="s">
        <v>477</v>
      </c>
      <c r="D580" s="16" t="s">
        <v>558</v>
      </c>
      <c r="E580" s="64">
        <v>5</v>
      </c>
      <c r="F580" s="16" t="s">
        <v>2588</v>
      </c>
      <c r="G580" s="63" t="s">
        <v>327</v>
      </c>
      <c r="H580" s="16" t="s">
        <v>2528</v>
      </c>
      <c r="I580" s="65" t="s">
        <v>1884</v>
      </c>
      <c r="J580" s="66">
        <v>130296.95</v>
      </c>
    </row>
    <row r="581" spans="2:10" x14ac:dyDescent="0.3">
      <c r="B581" s="72" t="s">
        <v>323</v>
      </c>
      <c r="C581" s="64" t="s">
        <v>477</v>
      </c>
      <c r="D581" s="16" t="s">
        <v>558</v>
      </c>
      <c r="E581" s="64">
        <v>5</v>
      </c>
      <c r="F581" s="16" t="s">
        <v>2589</v>
      </c>
      <c r="G581" s="63" t="s">
        <v>327</v>
      </c>
      <c r="H581" s="16" t="s">
        <v>2529</v>
      </c>
      <c r="I581" s="65" t="s">
        <v>1885</v>
      </c>
      <c r="J581" s="66">
        <v>379210.85</v>
      </c>
    </row>
    <row r="582" spans="2:10" x14ac:dyDescent="0.3">
      <c r="B582" s="73" t="s">
        <v>323</v>
      </c>
      <c r="C582" s="68" t="s">
        <v>477</v>
      </c>
      <c r="D582" s="67" t="s">
        <v>558</v>
      </c>
      <c r="E582" s="68">
        <v>5</v>
      </c>
      <c r="F582" s="67" t="s">
        <v>2590</v>
      </c>
      <c r="G582" s="69" t="s">
        <v>327</v>
      </c>
      <c r="H582" s="67" t="s">
        <v>2530</v>
      </c>
      <c r="I582" s="65" t="s">
        <v>1886</v>
      </c>
      <c r="J582" s="66">
        <v>618902.21</v>
      </c>
    </row>
    <row r="583" spans="2:10" x14ac:dyDescent="0.3">
      <c r="B583" s="72" t="s">
        <v>323</v>
      </c>
      <c r="C583" s="64" t="s">
        <v>477</v>
      </c>
      <c r="D583" s="16" t="s">
        <v>558</v>
      </c>
      <c r="E583" s="64">
        <v>9</v>
      </c>
      <c r="F583" s="16" t="s">
        <v>2591</v>
      </c>
      <c r="G583" s="63" t="s">
        <v>327</v>
      </c>
      <c r="H583" s="16" t="s">
        <v>2531</v>
      </c>
      <c r="I583" s="65" t="s">
        <v>1884</v>
      </c>
      <c r="J583" s="66">
        <v>27430.19</v>
      </c>
    </row>
    <row r="584" spans="2:10" x14ac:dyDescent="0.3">
      <c r="B584" s="72" t="s">
        <v>323</v>
      </c>
      <c r="C584" s="64" t="s">
        <v>477</v>
      </c>
      <c r="D584" s="16" t="s">
        <v>558</v>
      </c>
      <c r="E584" s="64">
        <v>9</v>
      </c>
      <c r="F584" s="16" t="s">
        <v>2592</v>
      </c>
      <c r="G584" s="63" t="s">
        <v>327</v>
      </c>
      <c r="H584" s="16" t="s">
        <v>2532</v>
      </c>
      <c r="I584" s="65" t="s">
        <v>1885</v>
      </c>
      <c r="J584" s="66">
        <v>79833.119999999995</v>
      </c>
    </row>
    <row r="585" spans="2:10" x14ac:dyDescent="0.3">
      <c r="B585" s="72" t="s">
        <v>323</v>
      </c>
      <c r="C585" s="64" t="s">
        <v>477</v>
      </c>
      <c r="D585" s="16" t="s">
        <v>558</v>
      </c>
      <c r="E585" s="64">
        <v>9</v>
      </c>
      <c r="F585" s="16" t="s">
        <v>2593</v>
      </c>
      <c r="G585" s="63" t="s">
        <v>327</v>
      </c>
      <c r="H585" s="16" t="s">
        <v>2533</v>
      </c>
      <c r="I585" s="65" t="s">
        <v>1886</v>
      </c>
      <c r="J585" s="66">
        <v>129587.52</v>
      </c>
    </row>
    <row r="586" spans="2:10" x14ac:dyDescent="0.3">
      <c r="B586" s="72" t="s">
        <v>323</v>
      </c>
      <c r="C586" s="64" t="s">
        <v>477</v>
      </c>
      <c r="D586" s="16" t="s">
        <v>558</v>
      </c>
      <c r="E586" s="64">
        <v>10</v>
      </c>
      <c r="F586" s="16" t="s">
        <v>2594</v>
      </c>
      <c r="G586" s="63" t="s">
        <v>327</v>
      </c>
      <c r="H586" s="16" t="s">
        <v>2534</v>
      </c>
      <c r="I586" s="65" t="s">
        <v>1884</v>
      </c>
      <c r="J586" s="66">
        <v>130296.95</v>
      </c>
    </row>
    <row r="587" spans="2:10" x14ac:dyDescent="0.3">
      <c r="B587" s="72" t="s">
        <v>323</v>
      </c>
      <c r="C587" s="64" t="s">
        <v>477</v>
      </c>
      <c r="D587" s="16" t="s">
        <v>558</v>
      </c>
      <c r="E587" s="64">
        <v>10</v>
      </c>
      <c r="F587" s="16" t="s">
        <v>2595</v>
      </c>
      <c r="G587" s="63" t="s">
        <v>327</v>
      </c>
      <c r="H587" s="16" t="s">
        <v>2535</v>
      </c>
      <c r="I587" s="65" t="s">
        <v>1885</v>
      </c>
      <c r="J587" s="66">
        <v>379210.85</v>
      </c>
    </row>
    <row r="588" spans="2:10" x14ac:dyDescent="0.3">
      <c r="B588" s="73" t="s">
        <v>323</v>
      </c>
      <c r="C588" s="68" t="s">
        <v>477</v>
      </c>
      <c r="D588" s="67" t="s">
        <v>558</v>
      </c>
      <c r="E588" s="68">
        <v>10</v>
      </c>
      <c r="F588" s="67" t="s">
        <v>2596</v>
      </c>
      <c r="G588" s="69" t="s">
        <v>327</v>
      </c>
      <c r="H588" s="67" t="s">
        <v>2536</v>
      </c>
      <c r="I588" s="65" t="s">
        <v>1886</v>
      </c>
      <c r="J588" s="66">
        <v>618902.21</v>
      </c>
    </row>
    <row r="589" spans="2:10" x14ac:dyDescent="0.3">
      <c r="B589" s="72" t="s">
        <v>323</v>
      </c>
      <c r="C589" s="64" t="s">
        <v>477</v>
      </c>
      <c r="D589" s="16" t="s">
        <v>558</v>
      </c>
      <c r="E589" s="64">
        <v>14</v>
      </c>
      <c r="F589" s="16" t="s">
        <v>2597</v>
      </c>
      <c r="G589" s="63" t="s">
        <v>327</v>
      </c>
      <c r="H589" s="16" t="s">
        <v>2537</v>
      </c>
      <c r="I589" s="65" t="s">
        <v>1894</v>
      </c>
      <c r="J589" s="66">
        <v>75.150000000000006</v>
      </c>
    </row>
    <row r="590" spans="2:10" x14ac:dyDescent="0.3">
      <c r="B590" s="73" t="s">
        <v>323</v>
      </c>
      <c r="C590" s="68" t="s">
        <v>477</v>
      </c>
      <c r="D590" s="67" t="s">
        <v>558</v>
      </c>
      <c r="E590" s="68">
        <v>15</v>
      </c>
      <c r="F590" s="67" t="s">
        <v>2598</v>
      </c>
      <c r="G590" s="69" t="s">
        <v>327</v>
      </c>
      <c r="H590" s="67" t="s">
        <v>2538</v>
      </c>
      <c r="I590" s="65" t="s">
        <v>1894</v>
      </c>
      <c r="J590" s="66">
        <v>356.98</v>
      </c>
    </row>
    <row r="591" spans="2:10" x14ac:dyDescent="0.3">
      <c r="B591" s="72" t="s">
        <v>323</v>
      </c>
      <c r="C591" s="64" t="s">
        <v>2581</v>
      </c>
      <c r="D591" s="16" t="s">
        <v>2583</v>
      </c>
      <c r="E591" s="64">
        <v>1</v>
      </c>
      <c r="F591" s="16" t="s">
        <v>2599</v>
      </c>
      <c r="G591" s="63" t="s">
        <v>327</v>
      </c>
      <c r="H591" s="16" t="s">
        <v>2539</v>
      </c>
      <c r="I591" s="65" t="s">
        <v>1884</v>
      </c>
      <c r="J591" s="66">
        <v>112.56</v>
      </c>
    </row>
    <row r="592" spans="2:10" x14ac:dyDescent="0.3">
      <c r="B592" s="72" t="s">
        <v>323</v>
      </c>
      <c r="C592" s="64" t="s">
        <v>2581</v>
      </c>
      <c r="D592" s="16" t="s">
        <v>2583</v>
      </c>
      <c r="E592" s="64">
        <v>2</v>
      </c>
      <c r="F592" s="16" t="s">
        <v>2600</v>
      </c>
      <c r="G592" s="63" t="s">
        <v>327</v>
      </c>
      <c r="H592" s="16" t="s">
        <v>2540</v>
      </c>
      <c r="I592" s="65" t="s">
        <v>1885</v>
      </c>
      <c r="J592" s="66">
        <v>330.12</v>
      </c>
    </row>
    <row r="593" spans="2:10" x14ac:dyDescent="0.3">
      <c r="B593" s="72" t="s">
        <v>323</v>
      </c>
      <c r="C593" s="64" t="s">
        <v>2581</v>
      </c>
      <c r="D593" s="16" t="s">
        <v>2583</v>
      </c>
      <c r="E593" s="64">
        <v>3</v>
      </c>
      <c r="F593" s="16" t="s">
        <v>2601</v>
      </c>
      <c r="G593" s="63" t="s">
        <v>327</v>
      </c>
      <c r="H593" s="16" t="s">
        <v>2541</v>
      </c>
      <c r="I593" s="65" t="s">
        <v>1886</v>
      </c>
      <c r="J593" s="66">
        <v>538.22</v>
      </c>
    </row>
    <row r="594" spans="2:10" x14ac:dyDescent="0.3">
      <c r="B594" s="72" t="s">
        <v>323</v>
      </c>
      <c r="C594" s="64" t="s">
        <v>2581</v>
      </c>
      <c r="D594" s="16" t="s">
        <v>2583</v>
      </c>
      <c r="E594" s="64">
        <v>4</v>
      </c>
      <c r="F594" s="16" t="s">
        <v>2602</v>
      </c>
      <c r="G594" s="63" t="s">
        <v>327</v>
      </c>
      <c r="H594" s="16" t="s">
        <v>2542</v>
      </c>
      <c r="I594" s="65" t="s">
        <v>1884</v>
      </c>
      <c r="J594" s="66">
        <v>557.14</v>
      </c>
    </row>
    <row r="595" spans="2:10" x14ac:dyDescent="0.3">
      <c r="B595" s="72" t="s">
        <v>323</v>
      </c>
      <c r="C595" s="64" t="s">
        <v>2581</v>
      </c>
      <c r="D595" s="16" t="s">
        <v>2583</v>
      </c>
      <c r="E595" s="64">
        <v>5</v>
      </c>
      <c r="F595" s="16" t="s">
        <v>2603</v>
      </c>
      <c r="G595" s="63" t="s">
        <v>327</v>
      </c>
      <c r="H595" s="16" t="s">
        <v>2543</v>
      </c>
      <c r="I595" s="65" t="s">
        <v>1885</v>
      </c>
      <c r="J595" s="66">
        <v>1616.55</v>
      </c>
    </row>
    <row r="596" spans="2:10" x14ac:dyDescent="0.3">
      <c r="B596" s="72" t="s">
        <v>323</v>
      </c>
      <c r="C596" s="64" t="s">
        <v>2581</v>
      </c>
      <c r="D596" s="16" t="s">
        <v>2583</v>
      </c>
      <c r="E596" s="64">
        <v>6</v>
      </c>
      <c r="F596" s="16" t="s">
        <v>2604</v>
      </c>
      <c r="G596" s="63" t="s">
        <v>327</v>
      </c>
      <c r="H596" s="16" t="s">
        <v>2544</v>
      </c>
      <c r="I596" s="65" t="s">
        <v>1886</v>
      </c>
      <c r="J596" s="66">
        <v>2647.58</v>
      </c>
    </row>
    <row r="597" spans="2:10" x14ac:dyDescent="0.3">
      <c r="B597" s="72" t="s">
        <v>323</v>
      </c>
      <c r="C597" s="64" t="s">
        <v>2581</v>
      </c>
      <c r="D597" s="16" t="s">
        <v>2583</v>
      </c>
      <c r="E597" s="64">
        <v>7</v>
      </c>
      <c r="F597" s="16" t="s">
        <v>2605</v>
      </c>
      <c r="G597" s="63" t="s">
        <v>327</v>
      </c>
      <c r="H597" s="16" t="s">
        <v>2545</v>
      </c>
      <c r="I597" s="65" t="s">
        <v>1884</v>
      </c>
      <c r="J597" s="66">
        <v>2221.92</v>
      </c>
    </row>
    <row r="598" spans="2:10" x14ac:dyDescent="0.3">
      <c r="B598" s="72" t="s">
        <v>323</v>
      </c>
      <c r="C598" s="64" t="s">
        <v>2581</v>
      </c>
      <c r="D598" s="16" t="s">
        <v>2583</v>
      </c>
      <c r="E598" s="64">
        <v>8</v>
      </c>
      <c r="F598" s="16" t="s">
        <v>2606</v>
      </c>
      <c r="G598" s="63" t="s">
        <v>327</v>
      </c>
      <c r="H598" s="16" t="s">
        <v>2546</v>
      </c>
      <c r="I598" s="65" t="s">
        <v>1885</v>
      </c>
      <c r="J598" s="66">
        <v>6459.56</v>
      </c>
    </row>
    <row r="599" spans="2:10" x14ac:dyDescent="0.3">
      <c r="B599" s="72" t="s">
        <v>323</v>
      </c>
      <c r="C599" s="64" t="s">
        <v>2581</v>
      </c>
      <c r="D599" s="16" t="s">
        <v>2583</v>
      </c>
      <c r="E599" s="64">
        <v>9</v>
      </c>
      <c r="F599" s="16" t="s">
        <v>2607</v>
      </c>
      <c r="G599" s="63" t="s">
        <v>327</v>
      </c>
      <c r="H599" s="16" t="s">
        <v>2547</v>
      </c>
      <c r="I599" s="65" t="s">
        <v>1886</v>
      </c>
      <c r="J599" s="66">
        <v>10555.31</v>
      </c>
    </row>
    <row r="600" spans="2:10" x14ac:dyDescent="0.3">
      <c r="B600" s="72" t="s">
        <v>323</v>
      </c>
      <c r="C600" s="64" t="s">
        <v>2581</v>
      </c>
      <c r="D600" s="16" t="s">
        <v>2583</v>
      </c>
      <c r="E600" s="64">
        <v>10</v>
      </c>
      <c r="F600" s="16" t="s">
        <v>2608</v>
      </c>
      <c r="G600" s="63" t="s">
        <v>327</v>
      </c>
      <c r="H600" s="16" t="s">
        <v>2548</v>
      </c>
      <c r="I600" s="65" t="s">
        <v>1884</v>
      </c>
      <c r="J600" s="66">
        <v>19106.259999999998</v>
      </c>
    </row>
    <row r="601" spans="2:10" x14ac:dyDescent="0.3">
      <c r="B601" s="72" t="s">
        <v>323</v>
      </c>
      <c r="C601" s="64" t="s">
        <v>2581</v>
      </c>
      <c r="D601" s="16" t="s">
        <v>2583</v>
      </c>
      <c r="E601" s="64">
        <v>11</v>
      </c>
      <c r="F601" s="16" t="s">
        <v>2609</v>
      </c>
      <c r="G601" s="63" t="s">
        <v>327</v>
      </c>
      <c r="H601" s="16" t="s">
        <v>2549</v>
      </c>
      <c r="I601" s="65" t="s">
        <v>1885</v>
      </c>
      <c r="J601" s="66">
        <v>55589.67</v>
      </c>
    </row>
    <row r="602" spans="2:10" x14ac:dyDescent="0.3">
      <c r="B602" s="72" t="s">
        <v>323</v>
      </c>
      <c r="C602" s="64" t="s">
        <v>2581</v>
      </c>
      <c r="D602" s="16" t="s">
        <v>2583</v>
      </c>
      <c r="E602" s="64">
        <v>12</v>
      </c>
      <c r="F602" s="16" t="s">
        <v>2610</v>
      </c>
      <c r="G602" s="63" t="s">
        <v>327</v>
      </c>
      <c r="H602" s="16" t="s">
        <v>2550</v>
      </c>
      <c r="I602" s="65" t="s">
        <v>1886</v>
      </c>
      <c r="J602" s="66">
        <v>90748.82</v>
      </c>
    </row>
    <row r="603" spans="2:10" x14ac:dyDescent="0.3">
      <c r="B603" s="72" t="s">
        <v>323</v>
      </c>
      <c r="C603" s="64" t="s">
        <v>2581</v>
      </c>
      <c r="D603" s="16" t="s">
        <v>2583</v>
      </c>
      <c r="E603" s="64">
        <v>13</v>
      </c>
      <c r="F603" s="16" t="s">
        <v>2611</v>
      </c>
      <c r="G603" s="63" t="s">
        <v>327</v>
      </c>
      <c r="H603" s="16" t="s">
        <v>2551</v>
      </c>
      <c r="I603" s="65" t="s">
        <v>1884</v>
      </c>
      <c r="J603" s="66">
        <v>90758.27</v>
      </c>
    </row>
    <row r="604" spans="2:10" x14ac:dyDescent="0.3">
      <c r="B604" s="72" t="s">
        <v>323</v>
      </c>
      <c r="C604" s="64" t="s">
        <v>2581</v>
      </c>
      <c r="D604" s="16" t="s">
        <v>2583</v>
      </c>
      <c r="E604" s="64">
        <v>14</v>
      </c>
      <c r="F604" s="16" t="s">
        <v>2612</v>
      </c>
      <c r="G604" s="63" t="s">
        <v>327</v>
      </c>
      <c r="H604" s="16" t="s">
        <v>2552</v>
      </c>
      <c r="I604" s="65" t="s">
        <v>1885</v>
      </c>
      <c r="J604" s="66">
        <v>264104.13</v>
      </c>
    </row>
    <row r="605" spans="2:10" x14ac:dyDescent="0.3">
      <c r="B605" s="72" t="s">
        <v>323</v>
      </c>
      <c r="C605" s="64" t="s">
        <v>2581</v>
      </c>
      <c r="D605" s="16" t="s">
        <v>2583</v>
      </c>
      <c r="E605" s="64">
        <v>15</v>
      </c>
      <c r="F605" s="16" t="s">
        <v>2613</v>
      </c>
      <c r="G605" s="63" t="s">
        <v>327</v>
      </c>
      <c r="H605" s="16" t="s">
        <v>2553</v>
      </c>
      <c r="I605" s="65" t="s">
        <v>1886</v>
      </c>
      <c r="J605" s="66">
        <v>431102.99</v>
      </c>
    </row>
    <row r="606" spans="2:10" x14ac:dyDescent="0.3">
      <c r="B606" s="72" t="s">
        <v>323</v>
      </c>
      <c r="C606" s="64" t="s">
        <v>2581</v>
      </c>
      <c r="D606" s="16" t="s">
        <v>2583</v>
      </c>
      <c r="E606" s="64">
        <v>16</v>
      </c>
      <c r="F606" s="16" t="s">
        <v>2614</v>
      </c>
      <c r="G606" s="63" t="s">
        <v>327</v>
      </c>
      <c r="H606" s="16" t="s">
        <v>2554</v>
      </c>
      <c r="I606" s="65" t="s">
        <v>1884</v>
      </c>
      <c r="J606" s="66">
        <v>112.56</v>
      </c>
    </row>
    <row r="607" spans="2:10" x14ac:dyDescent="0.3">
      <c r="B607" s="72" t="s">
        <v>323</v>
      </c>
      <c r="C607" s="64" t="s">
        <v>2581</v>
      </c>
      <c r="D607" s="16" t="s">
        <v>2583</v>
      </c>
      <c r="E607" s="64">
        <v>17</v>
      </c>
      <c r="F607" s="16" t="s">
        <v>2615</v>
      </c>
      <c r="G607" s="63" t="s">
        <v>327</v>
      </c>
      <c r="H607" s="16" t="s">
        <v>2555</v>
      </c>
      <c r="I607" s="65" t="s">
        <v>1885</v>
      </c>
      <c r="J607" s="66">
        <v>330.12</v>
      </c>
    </row>
    <row r="608" spans="2:10" x14ac:dyDescent="0.3">
      <c r="B608" s="72" t="s">
        <v>323</v>
      </c>
      <c r="C608" s="64" t="s">
        <v>2581</v>
      </c>
      <c r="D608" s="16" t="s">
        <v>2583</v>
      </c>
      <c r="E608" s="64">
        <v>18</v>
      </c>
      <c r="F608" s="16" t="s">
        <v>2616</v>
      </c>
      <c r="G608" s="63" t="s">
        <v>327</v>
      </c>
      <c r="H608" s="16" t="s">
        <v>2556</v>
      </c>
      <c r="I608" s="65" t="s">
        <v>1886</v>
      </c>
      <c r="J608" s="66">
        <v>538.22</v>
      </c>
    </row>
    <row r="609" spans="2:10" x14ac:dyDescent="0.3">
      <c r="B609" s="72" t="s">
        <v>323</v>
      </c>
      <c r="C609" s="64" t="s">
        <v>2581</v>
      </c>
      <c r="D609" s="16" t="s">
        <v>2583</v>
      </c>
      <c r="E609" s="64">
        <v>19</v>
      </c>
      <c r="F609" s="16" t="s">
        <v>2617</v>
      </c>
      <c r="G609" s="63" t="s">
        <v>327</v>
      </c>
      <c r="H609" s="16" t="s">
        <v>2557</v>
      </c>
      <c r="I609" s="65" t="s">
        <v>1884</v>
      </c>
      <c r="J609" s="66">
        <v>557.14</v>
      </c>
    </row>
    <row r="610" spans="2:10" x14ac:dyDescent="0.3">
      <c r="B610" s="72" t="s">
        <v>323</v>
      </c>
      <c r="C610" s="64" t="s">
        <v>2581</v>
      </c>
      <c r="D610" s="16" t="s">
        <v>2583</v>
      </c>
      <c r="E610" s="64">
        <v>20</v>
      </c>
      <c r="F610" s="16" t="s">
        <v>2618</v>
      </c>
      <c r="G610" s="63" t="s">
        <v>327</v>
      </c>
      <c r="H610" s="16" t="s">
        <v>2558</v>
      </c>
      <c r="I610" s="65" t="s">
        <v>1885</v>
      </c>
      <c r="J610" s="66">
        <v>1616.55</v>
      </c>
    </row>
    <row r="611" spans="2:10" x14ac:dyDescent="0.3">
      <c r="B611" s="72" t="s">
        <v>323</v>
      </c>
      <c r="C611" s="64" t="s">
        <v>2581</v>
      </c>
      <c r="D611" s="16" t="s">
        <v>2583</v>
      </c>
      <c r="E611" s="64">
        <v>21</v>
      </c>
      <c r="F611" s="16" t="s">
        <v>2619</v>
      </c>
      <c r="G611" s="63" t="s">
        <v>327</v>
      </c>
      <c r="H611" s="16" t="s">
        <v>2559</v>
      </c>
      <c r="I611" s="65" t="s">
        <v>1886</v>
      </c>
      <c r="J611" s="66">
        <v>2647.58</v>
      </c>
    </row>
    <row r="612" spans="2:10" x14ac:dyDescent="0.3">
      <c r="B612" s="72" t="s">
        <v>323</v>
      </c>
      <c r="C612" s="64" t="s">
        <v>2581</v>
      </c>
      <c r="D612" s="16" t="s">
        <v>2583</v>
      </c>
      <c r="E612" s="64">
        <v>22</v>
      </c>
      <c r="F612" s="16" t="s">
        <v>2620</v>
      </c>
      <c r="G612" s="63" t="s">
        <v>327</v>
      </c>
      <c r="H612" s="16" t="s">
        <v>2560</v>
      </c>
      <c r="I612" s="65" t="s">
        <v>1884</v>
      </c>
      <c r="J612" s="66">
        <v>2221.92</v>
      </c>
    </row>
    <row r="613" spans="2:10" x14ac:dyDescent="0.3">
      <c r="B613" s="72" t="s">
        <v>323</v>
      </c>
      <c r="C613" s="64" t="s">
        <v>2581</v>
      </c>
      <c r="D613" s="16" t="s">
        <v>2583</v>
      </c>
      <c r="E613" s="64">
        <v>23</v>
      </c>
      <c r="F613" s="16" t="s">
        <v>2621</v>
      </c>
      <c r="G613" s="63" t="s">
        <v>327</v>
      </c>
      <c r="H613" s="16" t="s">
        <v>2561</v>
      </c>
      <c r="I613" s="65" t="s">
        <v>1885</v>
      </c>
      <c r="J613" s="66">
        <v>6459.56</v>
      </c>
    </row>
    <row r="614" spans="2:10" x14ac:dyDescent="0.3">
      <c r="B614" s="72" t="s">
        <v>323</v>
      </c>
      <c r="C614" s="64" t="s">
        <v>2581</v>
      </c>
      <c r="D614" s="16" t="s">
        <v>2583</v>
      </c>
      <c r="E614" s="64">
        <v>24</v>
      </c>
      <c r="F614" s="16" t="s">
        <v>2622</v>
      </c>
      <c r="G614" s="63" t="s">
        <v>327</v>
      </c>
      <c r="H614" s="16" t="s">
        <v>2562</v>
      </c>
      <c r="I614" s="65" t="s">
        <v>1886</v>
      </c>
      <c r="J614" s="66">
        <v>10555.31</v>
      </c>
    </row>
    <row r="615" spans="2:10" x14ac:dyDescent="0.3">
      <c r="B615" s="72" t="s">
        <v>323</v>
      </c>
      <c r="C615" s="64" t="s">
        <v>2581</v>
      </c>
      <c r="D615" s="16" t="s">
        <v>2583</v>
      </c>
      <c r="E615" s="64">
        <v>25</v>
      </c>
      <c r="F615" s="16" t="s">
        <v>2623</v>
      </c>
      <c r="G615" s="63" t="s">
        <v>327</v>
      </c>
      <c r="H615" s="16" t="s">
        <v>2563</v>
      </c>
      <c r="I615" s="65" t="s">
        <v>1884</v>
      </c>
      <c r="J615" s="66">
        <v>19106.259999999998</v>
      </c>
    </row>
    <row r="616" spans="2:10" x14ac:dyDescent="0.3">
      <c r="B616" s="72" t="s">
        <v>323</v>
      </c>
      <c r="C616" s="64" t="s">
        <v>2581</v>
      </c>
      <c r="D616" s="16" t="s">
        <v>2583</v>
      </c>
      <c r="E616" s="64">
        <v>26</v>
      </c>
      <c r="F616" s="16" t="s">
        <v>2624</v>
      </c>
      <c r="G616" s="63" t="s">
        <v>327</v>
      </c>
      <c r="H616" s="16" t="s">
        <v>2564</v>
      </c>
      <c r="I616" s="65" t="s">
        <v>1885</v>
      </c>
      <c r="J616" s="66">
        <v>55589.67</v>
      </c>
    </row>
    <row r="617" spans="2:10" x14ac:dyDescent="0.3">
      <c r="B617" s="72" t="s">
        <v>323</v>
      </c>
      <c r="C617" s="64" t="s">
        <v>2581</v>
      </c>
      <c r="D617" s="16" t="s">
        <v>2583</v>
      </c>
      <c r="E617" s="64">
        <v>27</v>
      </c>
      <c r="F617" s="16" t="s">
        <v>2625</v>
      </c>
      <c r="G617" s="63" t="s">
        <v>327</v>
      </c>
      <c r="H617" s="16" t="s">
        <v>2565</v>
      </c>
      <c r="I617" s="65" t="s">
        <v>1886</v>
      </c>
      <c r="J617" s="66">
        <v>90748.82</v>
      </c>
    </row>
    <row r="618" spans="2:10" x14ac:dyDescent="0.3">
      <c r="B618" s="72" t="s">
        <v>323</v>
      </c>
      <c r="C618" s="64" t="s">
        <v>2581</v>
      </c>
      <c r="D618" s="16" t="s">
        <v>2583</v>
      </c>
      <c r="E618" s="64">
        <v>28</v>
      </c>
      <c r="F618" s="16" t="s">
        <v>2626</v>
      </c>
      <c r="G618" s="63" t="s">
        <v>327</v>
      </c>
      <c r="H618" s="16" t="s">
        <v>2566</v>
      </c>
      <c r="I618" s="65" t="s">
        <v>1884</v>
      </c>
      <c r="J618" s="66">
        <v>90758.27</v>
      </c>
    </row>
    <row r="619" spans="2:10" x14ac:dyDescent="0.3">
      <c r="B619" s="72" t="s">
        <v>323</v>
      </c>
      <c r="C619" s="64" t="s">
        <v>2581</v>
      </c>
      <c r="D619" s="16" t="s">
        <v>2583</v>
      </c>
      <c r="E619" s="64">
        <v>29</v>
      </c>
      <c r="F619" s="16" t="s">
        <v>2627</v>
      </c>
      <c r="G619" s="63" t="s">
        <v>327</v>
      </c>
      <c r="H619" s="16" t="s">
        <v>2567</v>
      </c>
      <c r="I619" s="65" t="s">
        <v>1885</v>
      </c>
      <c r="J619" s="66">
        <v>264104.13</v>
      </c>
    </row>
    <row r="620" spans="2:10" x14ac:dyDescent="0.3">
      <c r="B620" s="72" t="s">
        <v>323</v>
      </c>
      <c r="C620" s="64" t="s">
        <v>2581</v>
      </c>
      <c r="D620" s="16" t="s">
        <v>2583</v>
      </c>
      <c r="E620" s="64">
        <v>30</v>
      </c>
      <c r="F620" s="16" t="s">
        <v>2628</v>
      </c>
      <c r="G620" s="63" t="s">
        <v>327</v>
      </c>
      <c r="H620" s="16" t="s">
        <v>2568</v>
      </c>
      <c r="I620" s="65" t="s">
        <v>1886</v>
      </c>
      <c r="J620" s="66">
        <v>431102.99</v>
      </c>
    </row>
    <row r="621" spans="2:10" x14ac:dyDescent="0.3">
      <c r="B621" s="72" t="s">
        <v>323</v>
      </c>
      <c r="C621" s="64" t="s">
        <v>2581</v>
      </c>
      <c r="D621" s="16" t="s">
        <v>2583</v>
      </c>
      <c r="E621" s="64">
        <v>31</v>
      </c>
      <c r="F621" s="16" t="s">
        <v>2629</v>
      </c>
      <c r="G621" s="63" t="s">
        <v>327</v>
      </c>
      <c r="H621" s="16" t="s">
        <v>2569</v>
      </c>
      <c r="I621" s="65" t="s">
        <v>1894</v>
      </c>
      <c r="J621" s="66">
        <v>0.31</v>
      </c>
    </row>
    <row r="622" spans="2:10" x14ac:dyDescent="0.3">
      <c r="B622" s="72" t="s">
        <v>323</v>
      </c>
      <c r="C622" s="64" t="s">
        <v>2581</v>
      </c>
      <c r="D622" s="16" t="s">
        <v>2583</v>
      </c>
      <c r="E622" s="64">
        <v>32</v>
      </c>
      <c r="F622" s="16" t="s">
        <v>2630</v>
      </c>
      <c r="G622" s="63" t="s">
        <v>327</v>
      </c>
      <c r="H622" s="16" t="s">
        <v>2570</v>
      </c>
      <c r="I622" s="65" t="s">
        <v>1894</v>
      </c>
      <c r="J622" s="66">
        <v>1.52</v>
      </c>
    </row>
    <row r="623" spans="2:10" x14ac:dyDescent="0.3">
      <c r="B623" s="72" t="s">
        <v>323</v>
      </c>
      <c r="C623" s="64" t="s">
        <v>2581</v>
      </c>
      <c r="D623" s="16" t="s">
        <v>2583</v>
      </c>
      <c r="E623" s="64">
        <v>33</v>
      </c>
      <c r="F623" s="16" t="s">
        <v>2631</v>
      </c>
      <c r="G623" s="63" t="s">
        <v>327</v>
      </c>
      <c r="H623" s="16" t="s">
        <v>2571</v>
      </c>
      <c r="I623" s="65" t="s">
        <v>1894</v>
      </c>
      <c r="J623" s="66">
        <v>6.09</v>
      </c>
    </row>
    <row r="624" spans="2:10" x14ac:dyDescent="0.3">
      <c r="B624" s="72" t="s">
        <v>323</v>
      </c>
      <c r="C624" s="64" t="s">
        <v>2581</v>
      </c>
      <c r="D624" s="16" t="s">
        <v>2583</v>
      </c>
      <c r="E624" s="64">
        <v>34</v>
      </c>
      <c r="F624" s="16" t="s">
        <v>2632</v>
      </c>
      <c r="G624" s="63" t="s">
        <v>327</v>
      </c>
      <c r="H624" s="16" t="s">
        <v>2572</v>
      </c>
      <c r="I624" s="65" t="s">
        <v>1894</v>
      </c>
      <c r="J624" s="66">
        <v>52.35</v>
      </c>
    </row>
    <row r="625" spans="2:10" x14ac:dyDescent="0.3">
      <c r="B625" s="73" t="s">
        <v>323</v>
      </c>
      <c r="C625" s="68" t="s">
        <v>2581</v>
      </c>
      <c r="D625" s="67" t="s">
        <v>2583</v>
      </c>
      <c r="E625" s="68">
        <v>35</v>
      </c>
      <c r="F625" s="67" t="s">
        <v>2633</v>
      </c>
      <c r="G625" s="69" t="s">
        <v>327</v>
      </c>
      <c r="H625" s="67" t="s">
        <v>2573</v>
      </c>
      <c r="I625" s="65" t="s">
        <v>1894</v>
      </c>
      <c r="J625" s="66">
        <v>248.65</v>
      </c>
    </row>
    <row r="626" spans="2:10" x14ac:dyDescent="0.3">
      <c r="B626" s="72" t="s">
        <v>323</v>
      </c>
      <c r="C626" s="64" t="s">
        <v>2582</v>
      </c>
      <c r="D626" s="16" t="s">
        <v>2584</v>
      </c>
      <c r="E626" s="64">
        <v>1</v>
      </c>
      <c r="F626" s="16" t="s">
        <v>2634</v>
      </c>
      <c r="G626" s="63" t="s">
        <v>327</v>
      </c>
      <c r="H626" s="16" t="s">
        <v>2574</v>
      </c>
      <c r="I626" s="65" t="s">
        <v>1884</v>
      </c>
      <c r="J626" s="66">
        <v>415.25</v>
      </c>
    </row>
    <row r="627" spans="2:10" x14ac:dyDescent="0.3">
      <c r="B627" s="72" t="s">
        <v>323</v>
      </c>
      <c r="C627" s="64" t="s">
        <v>2582</v>
      </c>
      <c r="D627" s="16" t="s">
        <v>2584</v>
      </c>
      <c r="E627" s="64">
        <v>2</v>
      </c>
      <c r="F627" s="16" t="s">
        <v>2635</v>
      </c>
      <c r="G627" s="63" t="s">
        <v>327</v>
      </c>
      <c r="H627" s="16" t="s">
        <v>2575</v>
      </c>
      <c r="I627" s="65" t="s">
        <v>1885</v>
      </c>
      <c r="J627" s="66">
        <v>1181.43</v>
      </c>
    </row>
    <row r="628" spans="2:10" x14ac:dyDescent="0.3">
      <c r="B628" s="72" t="s">
        <v>323</v>
      </c>
      <c r="C628" s="64" t="s">
        <v>2582</v>
      </c>
      <c r="D628" s="16" t="s">
        <v>2584</v>
      </c>
      <c r="E628" s="64">
        <v>3</v>
      </c>
      <c r="F628" s="16" t="s">
        <v>2636</v>
      </c>
      <c r="G628" s="63" t="s">
        <v>327</v>
      </c>
      <c r="H628" s="16" t="s">
        <v>2576</v>
      </c>
      <c r="I628" s="65" t="s">
        <v>1886</v>
      </c>
      <c r="J628" s="66">
        <v>1871.94</v>
      </c>
    </row>
    <row r="629" spans="2:10" x14ac:dyDescent="0.3">
      <c r="B629" s="72" t="s">
        <v>323</v>
      </c>
      <c r="C629" s="64" t="s">
        <v>2582</v>
      </c>
      <c r="D629" s="16" t="s">
        <v>2584</v>
      </c>
      <c r="E629" s="64">
        <v>4</v>
      </c>
      <c r="F629" s="16" t="s">
        <v>2637</v>
      </c>
      <c r="G629" s="63" t="s">
        <v>327</v>
      </c>
      <c r="H629" s="16" t="s">
        <v>2577</v>
      </c>
      <c r="I629" s="65" t="s">
        <v>1884</v>
      </c>
      <c r="J629" s="66">
        <v>415.25</v>
      </c>
    </row>
    <row r="630" spans="2:10" x14ac:dyDescent="0.3">
      <c r="B630" s="72" t="s">
        <v>323</v>
      </c>
      <c r="C630" s="64" t="s">
        <v>2582</v>
      </c>
      <c r="D630" s="16" t="s">
        <v>2584</v>
      </c>
      <c r="E630" s="64">
        <v>5</v>
      </c>
      <c r="F630" s="16" t="s">
        <v>2638</v>
      </c>
      <c r="G630" s="63" t="s">
        <v>327</v>
      </c>
      <c r="H630" s="16" t="s">
        <v>2578</v>
      </c>
      <c r="I630" s="65" t="s">
        <v>1885</v>
      </c>
      <c r="J630" s="66">
        <v>1181.43</v>
      </c>
    </row>
    <row r="631" spans="2:10" x14ac:dyDescent="0.3">
      <c r="B631" s="72" t="s">
        <v>323</v>
      </c>
      <c r="C631" s="64" t="s">
        <v>2582</v>
      </c>
      <c r="D631" s="16" t="s">
        <v>2584</v>
      </c>
      <c r="E631" s="64">
        <v>6</v>
      </c>
      <c r="F631" s="16" t="s">
        <v>2639</v>
      </c>
      <c r="G631" s="63" t="s">
        <v>327</v>
      </c>
      <c r="H631" s="16" t="s">
        <v>2579</v>
      </c>
      <c r="I631" s="65" t="s">
        <v>1886</v>
      </c>
      <c r="J631" s="66">
        <v>1871.94</v>
      </c>
    </row>
    <row r="632" spans="2:10" x14ac:dyDescent="0.3">
      <c r="B632" s="73" t="s">
        <v>323</v>
      </c>
      <c r="C632" s="68" t="s">
        <v>2582</v>
      </c>
      <c r="D632" s="67" t="s">
        <v>2584</v>
      </c>
      <c r="E632" s="68">
        <v>7</v>
      </c>
      <c r="F632" s="67" t="s">
        <v>2640</v>
      </c>
      <c r="G632" s="69" t="s">
        <v>327</v>
      </c>
      <c r="H632" s="67" t="s">
        <v>2580</v>
      </c>
      <c r="I632" s="65" t="s">
        <v>1894</v>
      </c>
      <c r="J632" s="71">
        <v>1.1399999999999999</v>
      </c>
    </row>
    <row r="633" spans="2:10" x14ac:dyDescent="0.3">
      <c r="B633" s="72" t="s">
        <v>1747</v>
      </c>
      <c r="C633" s="64" t="s">
        <v>1747</v>
      </c>
      <c r="D633" s="16" t="s">
        <v>1747</v>
      </c>
      <c r="E633" s="64">
        <v>3</v>
      </c>
      <c r="F633" s="16" t="s">
        <v>2900</v>
      </c>
      <c r="G633" s="63" t="s">
        <v>327</v>
      </c>
      <c r="H633" s="16" t="s">
        <v>2907</v>
      </c>
      <c r="I633" s="65" t="s">
        <v>1884</v>
      </c>
      <c r="J633" s="66">
        <v>106.88</v>
      </c>
    </row>
    <row r="634" spans="2:10" x14ac:dyDescent="0.3">
      <c r="B634" s="72" t="s">
        <v>1747</v>
      </c>
      <c r="C634" s="64" t="s">
        <v>1747</v>
      </c>
      <c r="D634" s="16" t="s">
        <v>1747</v>
      </c>
      <c r="E634" s="64">
        <v>4</v>
      </c>
      <c r="F634" s="16" t="s">
        <v>2901</v>
      </c>
      <c r="G634" s="63" t="s">
        <v>327</v>
      </c>
      <c r="H634" s="16" t="s">
        <v>2908</v>
      </c>
      <c r="I634" s="65" t="s">
        <v>1885</v>
      </c>
      <c r="J634" s="66">
        <v>146.61000000000001</v>
      </c>
    </row>
    <row r="635" spans="2:10" x14ac:dyDescent="0.3">
      <c r="B635" s="72" t="s">
        <v>1747</v>
      </c>
      <c r="C635" s="64" t="s">
        <v>1747</v>
      </c>
      <c r="D635" s="16" t="s">
        <v>1747</v>
      </c>
      <c r="E635" s="64">
        <v>5</v>
      </c>
      <c r="F635" s="16" t="s">
        <v>2902</v>
      </c>
      <c r="G635" s="63" t="s">
        <v>327</v>
      </c>
      <c r="H635" s="16" t="s">
        <v>2909</v>
      </c>
      <c r="I635" s="65" t="s">
        <v>1885</v>
      </c>
      <c r="J635" s="66">
        <v>227.01</v>
      </c>
    </row>
    <row r="636" spans="2:10" x14ac:dyDescent="0.3">
      <c r="B636" s="72" t="s">
        <v>1747</v>
      </c>
      <c r="C636" s="64" t="s">
        <v>1747</v>
      </c>
      <c r="D636" s="16" t="s">
        <v>1747</v>
      </c>
      <c r="E636" s="64">
        <v>6</v>
      </c>
      <c r="F636" s="16" t="s">
        <v>2903</v>
      </c>
      <c r="G636" s="63" t="s">
        <v>327</v>
      </c>
      <c r="H636" s="16" t="s">
        <v>2910</v>
      </c>
      <c r="I636" s="65" t="s">
        <v>1885</v>
      </c>
      <c r="J636" s="66">
        <v>283.76</v>
      </c>
    </row>
    <row r="637" spans="2:10" x14ac:dyDescent="0.3">
      <c r="B637" s="72" t="s">
        <v>1747</v>
      </c>
      <c r="C637" s="64" t="s">
        <v>1747</v>
      </c>
      <c r="D637" s="16" t="s">
        <v>1747</v>
      </c>
      <c r="E637" s="64">
        <v>7</v>
      </c>
      <c r="F637" s="16" t="s">
        <v>2904</v>
      </c>
      <c r="G637" s="63" t="s">
        <v>327</v>
      </c>
      <c r="H637" s="16" t="s">
        <v>2911</v>
      </c>
      <c r="I637" s="65" t="s">
        <v>1884</v>
      </c>
      <c r="J637" s="66">
        <v>69.040000000000006</v>
      </c>
    </row>
    <row r="638" spans="2:10" x14ac:dyDescent="0.3">
      <c r="B638" s="72" t="s">
        <v>1747</v>
      </c>
      <c r="C638" s="64" t="s">
        <v>1747</v>
      </c>
      <c r="D638" s="16" t="s">
        <v>1747</v>
      </c>
      <c r="E638" s="64">
        <v>8</v>
      </c>
      <c r="F638" s="16" t="s">
        <v>2905</v>
      </c>
      <c r="G638" s="63" t="s">
        <v>327</v>
      </c>
      <c r="H638" s="16" t="s">
        <v>2912</v>
      </c>
      <c r="I638" s="65" t="s">
        <v>1884</v>
      </c>
      <c r="J638" s="66">
        <v>104.04</v>
      </c>
    </row>
    <row r="639" spans="2:10" x14ac:dyDescent="0.3">
      <c r="B639" s="73" t="s">
        <v>1747</v>
      </c>
      <c r="C639" s="68" t="s">
        <v>1747</v>
      </c>
      <c r="D639" s="67" t="s">
        <v>1747</v>
      </c>
      <c r="E639" s="68">
        <v>9</v>
      </c>
      <c r="F639" s="67" t="s">
        <v>2906</v>
      </c>
      <c r="G639" s="69" t="s">
        <v>327</v>
      </c>
      <c r="H639" s="67" t="s">
        <v>2913</v>
      </c>
      <c r="I639" s="70" t="s">
        <v>1884</v>
      </c>
      <c r="J639" s="71">
        <v>160.79</v>
      </c>
    </row>
  </sheetData>
  <sheetProtection algorithmName="SHA-512" hashValue="RSu6TPOH5NgmuOeRHDo9ZWu6UxU7gVbAp7Nnu2KOys3ua3sI4AoajoprcwNmkcr2Ya6JPqTawGvShjEBIhdYIQ==" saltValue="m2EuHVHQuDqFo3ADoeFG8w==" spinCount="100000" sheet="1" scenarios="1" autoFilter="0" pivotTables="0"/>
  <mergeCells count="1">
    <mergeCell ref="G19:J19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618F-3C76-4B13-A84D-EA6C4B0DD333}">
  <dimension ref="B18:J373"/>
  <sheetViews>
    <sheetView showGridLines="0" zoomScale="70" zoomScaleNormal="70" workbookViewId="0">
      <selection activeCell="F18" sqref="F18"/>
    </sheetView>
  </sheetViews>
  <sheetFormatPr defaultRowHeight="14.4" x14ac:dyDescent="0.3"/>
  <cols>
    <col min="2" max="2" width="31.33203125" bestFit="1" customWidth="1"/>
    <col min="3" max="3" width="34.77734375" style="5" customWidth="1"/>
    <col min="4" max="4" width="68" customWidth="1"/>
    <col min="5" max="5" width="18.6640625" style="5" bestFit="1" customWidth="1"/>
    <col min="6" max="6" width="136.77734375" customWidth="1"/>
    <col min="7" max="7" width="10.77734375" style="5" customWidth="1"/>
    <col min="8" max="8" width="16.6640625" customWidth="1"/>
    <col min="9" max="9" width="18.88671875" style="5" bestFit="1" customWidth="1"/>
    <col min="10" max="10" width="15.88671875" style="33" bestFit="1" customWidth="1"/>
  </cols>
  <sheetData>
    <row r="18" spans="2:10" ht="14.55" customHeight="1" thickBot="1" x14ac:dyDescent="0.35"/>
    <row r="19" spans="2:10" s="50" customFormat="1" ht="21.45" customHeight="1" thickBot="1" x14ac:dyDescent="0.35">
      <c r="C19" s="47"/>
      <c r="E19" s="47"/>
      <c r="G19" s="408" t="s">
        <v>2984</v>
      </c>
      <c r="H19" s="409"/>
      <c r="I19" s="409"/>
      <c r="J19" s="410"/>
    </row>
    <row r="20" spans="2:10" ht="38.549999999999997" customHeight="1" thickBot="1" x14ac:dyDescent="0.35">
      <c r="B20" s="116" t="s">
        <v>1887</v>
      </c>
      <c r="C20" s="117" t="s">
        <v>1888</v>
      </c>
      <c r="D20" s="117" t="s">
        <v>1889</v>
      </c>
      <c r="E20" s="117" t="s">
        <v>1890</v>
      </c>
      <c r="F20" s="118" t="s">
        <v>1891</v>
      </c>
      <c r="G20" s="117" t="s">
        <v>1892</v>
      </c>
      <c r="H20" s="117" t="s">
        <v>5</v>
      </c>
      <c r="I20" s="119" t="s">
        <v>1893</v>
      </c>
      <c r="J20" s="120" t="s">
        <v>2915</v>
      </c>
    </row>
    <row r="21" spans="2:10" x14ac:dyDescent="0.3">
      <c r="B21" s="112" t="s">
        <v>323</v>
      </c>
      <c r="C21" s="113" t="s">
        <v>324</v>
      </c>
      <c r="D21" s="114" t="s">
        <v>325</v>
      </c>
      <c r="E21" s="113">
        <v>1</v>
      </c>
      <c r="F21" s="114" t="s">
        <v>1898</v>
      </c>
      <c r="G21" s="113" t="s">
        <v>327</v>
      </c>
      <c r="H21" s="114" t="s">
        <v>1899</v>
      </c>
      <c r="I21" s="113" t="s">
        <v>1884</v>
      </c>
      <c r="J21" s="115">
        <v>96.5</v>
      </c>
    </row>
    <row r="22" spans="2:10" x14ac:dyDescent="0.3">
      <c r="B22" s="74" t="s">
        <v>323</v>
      </c>
      <c r="C22" s="64" t="s">
        <v>324</v>
      </c>
      <c r="D22" s="16" t="s">
        <v>325</v>
      </c>
      <c r="E22" s="64">
        <v>2</v>
      </c>
      <c r="F22" s="16" t="s">
        <v>1900</v>
      </c>
      <c r="G22" s="64" t="s">
        <v>327</v>
      </c>
      <c r="H22" s="16" t="s">
        <v>1901</v>
      </c>
      <c r="I22" s="64" t="s">
        <v>1885</v>
      </c>
      <c r="J22" s="115">
        <v>242.46</v>
      </c>
    </row>
    <row r="23" spans="2:10" x14ac:dyDescent="0.3">
      <c r="B23" s="74" t="s">
        <v>323</v>
      </c>
      <c r="C23" s="64" t="s">
        <v>324</v>
      </c>
      <c r="D23" s="16" t="s">
        <v>325</v>
      </c>
      <c r="E23" s="64">
        <v>3</v>
      </c>
      <c r="F23" s="16" t="s">
        <v>1902</v>
      </c>
      <c r="G23" s="64" t="s">
        <v>327</v>
      </c>
      <c r="H23" s="16" t="s">
        <v>1903</v>
      </c>
      <c r="I23" s="64" t="s">
        <v>1886</v>
      </c>
      <c r="J23" s="115">
        <v>339.77</v>
      </c>
    </row>
    <row r="24" spans="2:10" x14ac:dyDescent="0.3">
      <c r="B24" s="74" t="s">
        <v>323</v>
      </c>
      <c r="C24" s="64" t="s">
        <v>324</v>
      </c>
      <c r="D24" s="16" t="s">
        <v>325</v>
      </c>
      <c r="E24" s="64">
        <v>4</v>
      </c>
      <c r="F24" s="16" t="s">
        <v>1904</v>
      </c>
      <c r="G24" s="64" t="s">
        <v>327</v>
      </c>
      <c r="H24" s="16" t="s">
        <v>1905</v>
      </c>
      <c r="I24" s="64" t="s">
        <v>1884</v>
      </c>
      <c r="J24" s="115">
        <v>96.5</v>
      </c>
    </row>
    <row r="25" spans="2:10" x14ac:dyDescent="0.3">
      <c r="B25" s="74" t="s">
        <v>323</v>
      </c>
      <c r="C25" s="64" t="s">
        <v>324</v>
      </c>
      <c r="D25" s="16" t="s">
        <v>325</v>
      </c>
      <c r="E25" s="64">
        <v>5</v>
      </c>
      <c r="F25" s="16" t="s">
        <v>1906</v>
      </c>
      <c r="G25" s="64" t="s">
        <v>327</v>
      </c>
      <c r="H25" s="16" t="s">
        <v>1907</v>
      </c>
      <c r="I25" s="64" t="s">
        <v>1885</v>
      </c>
      <c r="J25" s="115">
        <v>242.46</v>
      </c>
    </row>
    <row r="26" spans="2:10" x14ac:dyDescent="0.3">
      <c r="B26" s="74" t="s">
        <v>323</v>
      </c>
      <c r="C26" s="64" t="s">
        <v>324</v>
      </c>
      <c r="D26" s="16" t="s">
        <v>325</v>
      </c>
      <c r="E26" s="64">
        <v>6</v>
      </c>
      <c r="F26" s="16" t="s">
        <v>1908</v>
      </c>
      <c r="G26" s="64" t="s">
        <v>327</v>
      </c>
      <c r="H26" s="16" t="s">
        <v>1909</v>
      </c>
      <c r="I26" s="64" t="s">
        <v>1886</v>
      </c>
      <c r="J26" s="115">
        <v>339.77</v>
      </c>
    </row>
    <row r="27" spans="2:10" x14ac:dyDescent="0.3">
      <c r="B27" s="74" t="s">
        <v>323</v>
      </c>
      <c r="C27" s="64" t="s">
        <v>324</v>
      </c>
      <c r="D27" s="16" t="s">
        <v>325</v>
      </c>
      <c r="E27" s="64">
        <v>7</v>
      </c>
      <c r="F27" s="16" t="s">
        <v>1910</v>
      </c>
      <c r="G27" s="64" t="s">
        <v>327</v>
      </c>
      <c r="H27" s="16" t="s">
        <v>1911</v>
      </c>
      <c r="I27" s="64" t="s">
        <v>1894</v>
      </c>
      <c r="J27" s="115">
        <v>0.27</v>
      </c>
    </row>
    <row r="28" spans="2:10" x14ac:dyDescent="0.3">
      <c r="B28" s="74" t="s">
        <v>323</v>
      </c>
      <c r="C28" s="64" t="s">
        <v>324</v>
      </c>
      <c r="D28" s="16" t="s">
        <v>341</v>
      </c>
      <c r="E28" s="64">
        <v>1</v>
      </c>
      <c r="F28" s="16" t="s">
        <v>1912</v>
      </c>
      <c r="G28" s="64" t="s">
        <v>327</v>
      </c>
      <c r="H28" s="16" t="s">
        <v>1913</v>
      </c>
      <c r="I28" s="64" t="s">
        <v>1884</v>
      </c>
      <c r="J28" s="115">
        <v>680.36</v>
      </c>
    </row>
    <row r="29" spans="2:10" x14ac:dyDescent="0.3">
      <c r="B29" s="74" t="s">
        <v>323</v>
      </c>
      <c r="C29" s="64" t="s">
        <v>324</v>
      </c>
      <c r="D29" s="16" t="s">
        <v>341</v>
      </c>
      <c r="E29" s="64">
        <v>2</v>
      </c>
      <c r="F29" s="16" t="s">
        <v>1914</v>
      </c>
      <c r="G29" s="64" t="s">
        <v>327</v>
      </c>
      <c r="H29" s="16" t="s">
        <v>1915</v>
      </c>
      <c r="I29" s="64" t="s">
        <v>1885</v>
      </c>
      <c r="J29" s="115">
        <v>1458.83</v>
      </c>
    </row>
    <row r="30" spans="2:10" x14ac:dyDescent="0.3">
      <c r="B30" s="74" t="s">
        <v>323</v>
      </c>
      <c r="C30" s="64" t="s">
        <v>324</v>
      </c>
      <c r="D30" s="16" t="s">
        <v>341</v>
      </c>
      <c r="E30" s="64">
        <v>3</v>
      </c>
      <c r="F30" s="16" t="s">
        <v>1916</v>
      </c>
      <c r="G30" s="64" t="s">
        <v>327</v>
      </c>
      <c r="H30" s="16" t="s">
        <v>1917</v>
      </c>
      <c r="I30" s="64" t="s">
        <v>1886</v>
      </c>
      <c r="J30" s="115">
        <v>2067.0100000000002</v>
      </c>
    </row>
    <row r="31" spans="2:10" x14ac:dyDescent="0.3">
      <c r="B31" s="74" t="s">
        <v>323</v>
      </c>
      <c r="C31" s="64" t="s">
        <v>324</v>
      </c>
      <c r="D31" s="16" t="s">
        <v>341</v>
      </c>
      <c r="E31" s="64">
        <v>4</v>
      </c>
      <c r="F31" s="16" t="s">
        <v>1918</v>
      </c>
      <c r="G31" s="64" t="s">
        <v>327</v>
      </c>
      <c r="H31" s="16" t="s">
        <v>1919</v>
      </c>
      <c r="I31" s="64" t="s">
        <v>1884</v>
      </c>
      <c r="J31" s="115">
        <v>680.36</v>
      </c>
    </row>
    <row r="32" spans="2:10" x14ac:dyDescent="0.3">
      <c r="B32" s="74" t="s">
        <v>323</v>
      </c>
      <c r="C32" s="64" t="s">
        <v>324</v>
      </c>
      <c r="D32" s="16" t="s">
        <v>341</v>
      </c>
      <c r="E32" s="64">
        <v>5</v>
      </c>
      <c r="F32" s="16" t="s">
        <v>1920</v>
      </c>
      <c r="G32" s="64" t="s">
        <v>327</v>
      </c>
      <c r="H32" s="16" t="s">
        <v>1921</v>
      </c>
      <c r="I32" s="64" t="s">
        <v>1885</v>
      </c>
      <c r="J32" s="115">
        <v>1458.83</v>
      </c>
    </row>
    <row r="33" spans="2:10" x14ac:dyDescent="0.3">
      <c r="B33" s="74" t="s">
        <v>323</v>
      </c>
      <c r="C33" s="64" t="s">
        <v>324</v>
      </c>
      <c r="D33" s="16" t="s">
        <v>341</v>
      </c>
      <c r="E33" s="64">
        <v>6</v>
      </c>
      <c r="F33" s="16" t="s">
        <v>1922</v>
      </c>
      <c r="G33" s="64" t="s">
        <v>327</v>
      </c>
      <c r="H33" s="16" t="s">
        <v>1923</v>
      </c>
      <c r="I33" s="64" t="s">
        <v>1886</v>
      </c>
      <c r="J33" s="115">
        <v>2067.0100000000002</v>
      </c>
    </row>
    <row r="34" spans="2:10" x14ac:dyDescent="0.3">
      <c r="B34" s="74" t="s">
        <v>323</v>
      </c>
      <c r="C34" s="64" t="s">
        <v>324</v>
      </c>
      <c r="D34" s="16" t="s">
        <v>341</v>
      </c>
      <c r="E34" s="64">
        <v>7</v>
      </c>
      <c r="F34" s="16" t="s">
        <v>1924</v>
      </c>
      <c r="G34" s="64" t="s">
        <v>327</v>
      </c>
      <c r="H34" s="16" t="s">
        <v>1925</v>
      </c>
      <c r="I34" s="64" t="s">
        <v>1894</v>
      </c>
      <c r="J34" s="115">
        <v>1.86</v>
      </c>
    </row>
    <row r="35" spans="2:10" x14ac:dyDescent="0.3">
      <c r="B35" s="74" t="s">
        <v>323</v>
      </c>
      <c r="C35" s="64" t="s">
        <v>324</v>
      </c>
      <c r="D35" s="16" t="s">
        <v>356</v>
      </c>
      <c r="E35" s="64">
        <v>1</v>
      </c>
      <c r="F35" s="16" t="s">
        <v>1926</v>
      </c>
      <c r="G35" s="64" t="s">
        <v>327</v>
      </c>
      <c r="H35" s="16" t="s">
        <v>1927</v>
      </c>
      <c r="I35" s="64" t="s">
        <v>1884</v>
      </c>
      <c r="J35" s="115">
        <v>866.87</v>
      </c>
    </row>
    <row r="36" spans="2:10" x14ac:dyDescent="0.3">
      <c r="B36" s="74" t="s">
        <v>323</v>
      </c>
      <c r="C36" s="64" t="s">
        <v>324</v>
      </c>
      <c r="D36" s="16" t="s">
        <v>356</v>
      </c>
      <c r="E36" s="64">
        <v>2</v>
      </c>
      <c r="F36" s="16" t="s">
        <v>1928</v>
      </c>
      <c r="G36" s="64" t="s">
        <v>327</v>
      </c>
      <c r="H36" s="16" t="s">
        <v>1929</v>
      </c>
      <c r="I36" s="64" t="s">
        <v>1885</v>
      </c>
      <c r="J36" s="115">
        <v>1864.28</v>
      </c>
    </row>
    <row r="37" spans="2:10" x14ac:dyDescent="0.3">
      <c r="B37" s="74" t="s">
        <v>323</v>
      </c>
      <c r="C37" s="64" t="s">
        <v>324</v>
      </c>
      <c r="D37" s="16" t="s">
        <v>356</v>
      </c>
      <c r="E37" s="64">
        <v>3</v>
      </c>
      <c r="F37" s="16" t="s">
        <v>1930</v>
      </c>
      <c r="G37" s="64" t="s">
        <v>327</v>
      </c>
      <c r="H37" s="16" t="s">
        <v>1931</v>
      </c>
      <c r="I37" s="64" t="s">
        <v>1886</v>
      </c>
      <c r="J37" s="115">
        <v>2642.75</v>
      </c>
    </row>
    <row r="38" spans="2:10" x14ac:dyDescent="0.3">
      <c r="B38" s="74" t="s">
        <v>323</v>
      </c>
      <c r="C38" s="64" t="s">
        <v>324</v>
      </c>
      <c r="D38" s="16" t="s">
        <v>356</v>
      </c>
      <c r="E38" s="64">
        <v>4</v>
      </c>
      <c r="F38" s="16" t="s">
        <v>1932</v>
      </c>
      <c r="G38" s="64" t="s">
        <v>327</v>
      </c>
      <c r="H38" s="16" t="s">
        <v>1933</v>
      </c>
      <c r="I38" s="64" t="s">
        <v>1884</v>
      </c>
      <c r="J38" s="115">
        <v>866.87</v>
      </c>
    </row>
    <row r="39" spans="2:10" x14ac:dyDescent="0.3">
      <c r="B39" s="74" t="s">
        <v>323</v>
      </c>
      <c r="C39" s="64" t="s">
        <v>324</v>
      </c>
      <c r="D39" s="16" t="s">
        <v>356</v>
      </c>
      <c r="E39" s="64">
        <v>5</v>
      </c>
      <c r="F39" s="16" t="s">
        <v>1934</v>
      </c>
      <c r="G39" s="64" t="s">
        <v>327</v>
      </c>
      <c r="H39" s="16" t="s">
        <v>1935</v>
      </c>
      <c r="I39" s="64" t="s">
        <v>1885</v>
      </c>
      <c r="J39" s="115">
        <v>1864.28</v>
      </c>
    </row>
    <row r="40" spans="2:10" x14ac:dyDescent="0.3">
      <c r="B40" s="74" t="s">
        <v>323</v>
      </c>
      <c r="C40" s="64" t="s">
        <v>324</v>
      </c>
      <c r="D40" s="16" t="s">
        <v>356</v>
      </c>
      <c r="E40" s="64">
        <v>6</v>
      </c>
      <c r="F40" s="16" t="s">
        <v>1936</v>
      </c>
      <c r="G40" s="64" t="s">
        <v>327</v>
      </c>
      <c r="H40" s="16" t="s">
        <v>1937</v>
      </c>
      <c r="I40" s="64" t="s">
        <v>1886</v>
      </c>
      <c r="J40" s="115">
        <v>2642.75</v>
      </c>
    </row>
    <row r="41" spans="2:10" x14ac:dyDescent="0.3">
      <c r="B41" s="74" t="s">
        <v>323</v>
      </c>
      <c r="C41" s="64" t="s">
        <v>324</v>
      </c>
      <c r="D41" s="16" t="s">
        <v>356</v>
      </c>
      <c r="E41" s="64">
        <v>7</v>
      </c>
      <c r="F41" s="16" t="s">
        <v>1938</v>
      </c>
      <c r="G41" s="64" t="s">
        <v>327</v>
      </c>
      <c r="H41" s="16" t="s">
        <v>1939</v>
      </c>
      <c r="I41" s="64" t="s">
        <v>1894</v>
      </c>
      <c r="J41" s="115">
        <v>2.37</v>
      </c>
    </row>
    <row r="42" spans="2:10" x14ac:dyDescent="0.3">
      <c r="B42" s="74" t="s">
        <v>323</v>
      </c>
      <c r="C42" s="64" t="s">
        <v>324</v>
      </c>
      <c r="D42" s="16" t="s">
        <v>371</v>
      </c>
      <c r="E42" s="64">
        <v>1</v>
      </c>
      <c r="F42" s="16" t="s">
        <v>1940</v>
      </c>
      <c r="G42" s="64" t="s">
        <v>327</v>
      </c>
      <c r="H42" s="16" t="s">
        <v>1941</v>
      </c>
      <c r="I42" s="64" t="s">
        <v>1884</v>
      </c>
      <c r="J42" s="115">
        <v>372.21</v>
      </c>
    </row>
    <row r="43" spans="2:10" x14ac:dyDescent="0.3">
      <c r="B43" s="74" t="s">
        <v>323</v>
      </c>
      <c r="C43" s="64" t="s">
        <v>324</v>
      </c>
      <c r="D43" s="16" t="s">
        <v>371</v>
      </c>
      <c r="E43" s="64">
        <v>2</v>
      </c>
      <c r="F43" s="16" t="s">
        <v>1942</v>
      </c>
      <c r="G43" s="64" t="s">
        <v>327</v>
      </c>
      <c r="H43" s="16" t="s">
        <v>1943</v>
      </c>
      <c r="I43" s="64" t="s">
        <v>1885</v>
      </c>
      <c r="J43" s="115">
        <v>1061.48</v>
      </c>
    </row>
    <row r="44" spans="2:10" x14ac:dyDescent="0.3">
      <c r="B44" s="74" t="s">
        <v>323</v>
      </c>
      <c r="C44" s="64" t="s">
        <v>324</v>
      </c>
      <c r="D44" s="16" t="s">
        <v>371</v>
      </c>
      <c r="E44" s="64">
        <v>3</v>
      </c>
      <c r="F44" s="16" t="s">
        <v>1944</v>
      </c>
      <c r="G44" s="64" t="s">
        <v>327</v>
      </c>
      <c r="H44" s="16" t="s">
        <v>1945</v>
      </c>
      <c r="I44" s="64" t="s">
        <v>1886</v>
      </c>
      <c r="J44" s="115">
        <v>1677.77</v>
      </c>
    </row>
    <row r="45" spans="2:10" x14ac:dyDescent="0.3">
      <c r="B45" s="74" t="s">
        <v>323</v>
      </c>
      <c r="C45" s="64" t="s">
        <v>324</v>
      </c>
      <c r="D45" s="16" t="s">
        <v>371</v>
      </c>
      <c r="E45" s="64">
        <v>4</v>
      </c>
      <c r="F45" s="16" t="s">
        <v>1946</v>
      </c>
      <c r="G45" s="64" t="s">
        <v>327</v>
      </c>
      <c r="H45" s="16" t="s">
        <v>1947</v>
      </c>
      <c r="I45" s="64" t="s">
        <v>1884</v>
      </c>
      <c r="J45" s="115">
        <v>372.21</v>
      </c>
    </row>
    <row r="46" spans="2:10" x14ac:dyDescent="0.3">
      <c r="B46" s="74" t="s">
        <v>323</v>
      </c>
      <c r="C46" s="64" t="s">
        <v>324</v>
      </c>
      <c r="D46" s="16" t="s">
        <v>371</v>
      </c>
      <c r="E46" s="64">
        <v>5</v>
      </c>
      <c r="F46" s="16" t="s">
        <v>1948</v>
      </c>
      <c r="G46" s="64" t="s">
        <v>327</v>
      </c>
      <c r="H46" s="16" t="s">
        <v>1949</v>
      </c>
      <c r="I46" s="64" t="s">
        <v>1885</v>
      </c>
      <c r="J46" s="115">
        <v>1061.48</v>
      </c>
    </row>
    <row r="47" spans="2:10" x14ac:dyDescent="0.3">
      <c r="B47" s="74" t="s">
        <v>323</v>
      </c>
      <c r="C47" s="64" t="s">
        <v>324</v>
      </c>
      <c r="D47" s="16" t="s">
        <v>371</v>
      </c>
      <c r="E47" s="64">
        <v>6</v>
      </c>
      <c r="F47" s="16" t="s">
        <v>1950</v>
      </c>
      <c r="G47" s="64" t="s">
        <v>327</v>
      </c>
      <c r="H47" s="16" t="s">
        <v>1951</v>
      </c>
      <c r="I47" s="64" t="s">
        <v>1886</v>
      </c>
      <c r="J47" s="115">
        <v>1677.77</v>
      </c>
    </row>
    <row r="48" spans="2:10" x14ac:dyDescent="0.3">
      <c r="B48" s="74" t="s">
        <v>323</v>
      </c>
      <c r="C48" s="64" t="s">
        <v>324</v>
      </c>
      <c r="D48" s="16" t="s">
        <v>371</v>
      </c>
      <c r="E48" s="64">
        <v>7</v>
      </c>
      <c r="F48" s="16" t="s">
        <v>1952</v>
      </c>
      <c r="G48" s="64" t="s">
        <v>327</v>
      </c>
      <c r="H48" s="16" t="s">
        <v>1953</v>
      </c>
      <c r="I48" s="64" t="s">
        <v>1894</v>
      </c>
      <c r="J48" s="115">
        <v>1.02</v>
      </c>
    </row>
    <row r="49" spans="2:10" x14ac:dyDescent="0.3">
      <c r="B49" s="74" t="s">
        <v>323</v>
      </c>
      <c r="C49" s="64" t="s">
        <v>324</v>
      </c>
      <c r="D49" s="16" t="s">
        <v>386</v>
      </c>
      <c r="E49" s="64">
        <v>1</v>
      </c>
      <c r="F49" s="16" t="s">
        <v>1954</v>
      </c>
      <c r="G49" s="64" t="s">
        <v>327</v>
      </c>
      <c r="H49" s="16" t="s">
        <v>1955</v>
      </c>
      <c r="I49" s="64" t="s">
        <v>1884</v>
      </c>
      <c r="J49" s="115">
        <v>931.73</v>
      </c>
    </row>
    <row r="50" spans="2:10" x14ac:dyDescent="0.3">
      <c r="B50" s="74" t="s">
        <v>323</v>
      </c>
      <c r="C50" s="64" t="s">
        <v>324</v>
      </c>
      <c r="D50" s="16" t="s">
        <v>386</v>
      </c>
      <c r="E50" s="64">
        <v>2</v>
      </c>
      <c r="F50" s="16" t="s">
        <v>1956</v>
      </c>
      <c r="G50" s="64" t="s">
        <v>327</v>
      </c>
      <c r="H50" s="16" t="s">
        <v>1957</v>
      </c>
      <c r="I50" s="64" t="s">
        <v>1885</v>
      </c>
      <c r="J50" s="115">
        <v>2050.79</v>
      </c>
    </row>
    <row r="51" spans="2:10" x14ac:dyDescent="0.3">
      <c r="B51" s="74" t="s">
        <v>323</v>
      </c>
      <c r="C51" s="64" t="s">
        <v>324</v>
      </c>
      <c r="D51" s="16" t="s">
        <v>386</v>
      </c>
      <c r="E51" s="64">
        <v>3</v>
      </c>
      <c r="F51" s="16" t="s">
        <v>1958</v>
      </c>
      <c r="G51" s="64" t="s">
        <v>327</v>
      </c>
      <c r="H51" s="16" t="s">
        <v>1959</v>
      </c>
      <c r="I51" s="64" t="s">
        <v>1886</v>
      </c>
      <c r="J51" s="115">
        <v>2902.25</v>
      </c>
    </row>
    <row r="52" spans="2:10" x14ac:dyDescent="0.3">
      <c r="B52" s="74" t="s">
        <v>323</v>
      </c>
      <c r="C52" s="64" t="s">
        <v>324</v>
      </c>
      <c r="D52" s="16" t="s">
        <v>386</v>
      </c>
      <c r="E52" s="64">
        <v>4</v>
      </c>
      <c r="F52" s="16" t="s">
        <v>1960</v>
      </c>
      <c r="G52" s="64" t="s">
        <v>327</v>
      </c>
      <c r="H52" s="16" t="s">
        <v>1961</v>
      </c>
      <c r="I52" s="64" t="s">
        <v>1884</v>
      </c>
      <c r="J52" s="115">
        <v>931.73</v>
      </c>
    </row>
    <row r="53" spans="2:10" x14ac:dyDescent="0.3">
      <c r="B53" s="74" t="s">
        <v>323</v>
      </c>
      <c r="C53" s="64" t="s">
        <v>324</v>
      </c>
      <c r="D53" s="16" t="s">
        <v>386</v>
      </c>
      <c r="E53" s="64">
        <v>5</v>
      </c>
      <c r="F53" s="16" t="s">
        <v>1962</v>
      </c>
      <c r="G53" s="64" t="s">
        <v>327</v>
      </c>
      <c r="H53" s="16" t="s">
        <v>1963</v>
      </c>
      <c r="I53" s="64" t="s">
        <v>1885</v>
      </c>
      <c r="J53" s="115">
        <v>2050.79</v>
      </c>
    </row>
    <row r="54" spans="2:10" x14ac:dyDescent="0.3">
      <c r="B54" s="74" t="s">
        <v>323</v>
      </c>
      <c r="C54" s="64" t="s">
        <v>324</v>
      </c>
      <c r="D54" s="16" t="s">
        <v>386</v>
      </c>
      <c r="E54" s="64">
        <v>6</v>
      </c>
      <c r="F54" s="16" t="s">
        <v>1964</v>
      </c>
      <c r="G54" s="64" t="s">
        <v>327</v>
      </c>
      <c r="H54" s="16" t="s">
        <v>1965</v>
      </c>
      <c r="I54" s="64" t="s">
        <v>1886</v>
      </c>
      <c r="J54" s="115">
        <v>2902.25</v>
      </c>
    </row>
    <row r="55" spans="2:10" x14ac:dyDescent="0.3">
      <c r="B55" s="74" t="s">
        <v>323</v>
      </c>
      <c r="C55" s="64" t="s">
        <v>324</v>
      </c>
      <c r="D55" s="16" t="s">
        <v>386</v>
      </c>
      <c r="E55" s="64">
        <v>7</v>
      </c>
      <c r="F55" s="16" t="s">
        <v>1966</v>
      </c>
      <c r="G55" s="64" t="s">
        <v>327</v>
      </c>
      <c r="H55" s="16" t="s">
        <v>1967</v>
      </c>
      <c r="I55" s="64" t="s">
        <v>1894</v>
      </c>
      <c r="J55" s="115">
        <v>2.5499999999999998</v>
      </c>
    </row>
    <row r="56" spans="2:10" x14ac:dyDescent="0.3">
      <c r="B56" s="74" t="s">
        <v>323</v>
      </c>
      <c r="C56" s="64" t="s">
        <v>401</v>
      </c>
      <c r="D56" s="16" t="s">
        <v>402</v>
      </c>
      <c r="E56" s="64">
        <v>1</v>
      </c>
      <c r="F56" s="16" t="s">
        <v>1968</v>
      </c>
      <c r="G56" s="64" t="s">
        <v>327</v>
      </c>
      <c r="H56" s="16" t="s">
        <v>1969</v>
      </c>
      <c r="I56" s="64" t="s">
        <v>1884</v>
      </c>
      <c r="J56" s="115">
        <v>64.069999999999993</v>
      </c>
    </row>
    <row r="57" spans="2:10" x14ac:dyDescent="0.3">
      <c r="B57" s="74" t="s">
        <v>323</v>
      </c>
      <c r="C57" s="64" t="s">
        <v>401</v>
      </c>
      <c r="D57" s="16" t="s">
        <v>402</v>
      </c>
      <c r="E57" s="64">
        <v>2</v>
      </c>
      <c r="F57" s="16" t="s">
        <v>1970</v>
      </c>
      <c r="G57" s="64" t="s">
        <v>327</v>
      </c>
      <c r="H57" s="16" t="s">
        <v>1971</v>
      </c>
      <c r="I57" s="64" t="s">
        <v>1885</v>
      </c>
      <c r="J57" s="115">
        <v>169.49</v>
      </c>
    </row>
    <row r="58" spans="2:10" x14ac:dyDescent="0.3">
      <c r="B58" s="74" t="s">
        <v>323</v>
      </c>
      <c r="C58" s="64" t="s">
        <v>401</v>
      </c>
      <c r="D58" s="16" t="s">
        <v>402</v>
      </c>
      <c r="E58" s="64">
        <v>3</v>
      </c>
      <c r="F58" s="16" t="s">
        <v>1972</v>
      </c>
      <c r="G58" s="64" t="s">
        <v>327</v>
      </c>
      <c r="H58" s="16" t="s">
        <v>1973</v>
      </c>
      <c r="I58" s="64" t="s">
        <v>1886</v>
      </c>
      <c r="J58" s="115">
        <v>242.46</v>
      </c>
    </row>
    <row r="59" spans="2:10" x14ac:dyDescent="0.3">
      <c r="B59" s="74" t="s">
        <v>323</v>
      </c>
      <c r="C59" s="64" t="s">
        <v>401</v>
      </c>
      <c r="D59" s="16" t="s">
        <v>402</v>
      </c>
      <c r="E59" s="64">
        <v>4</v>
      </c>
      <c r="F59" s="16" t="s">
        <v>1974</v>
      </c>
      <c r="G59" s="64" t="s">
        <v>327</v>
      </c>
      <c r="H59" s="16" t="s">
        <v>1975</v>
      </c>
      <c r="I59" s="64" t="s">
        <v>1884</v>
      </c>
      <c r="J59" s="115">
        <v>64.069999999999993</v>
      </c>
    </row>
    <row r="60" spans="2:10" x14ac:dyDescent="0.3">
      <c r="B60" s="74" t="s">
        <v>323</v>
      </c>
      <c r="C60" s="64" t="s">
        <v>401</v>
      </c>
      <c r="D60" s="16" t="s">
        <v>402</v>
      </c>
      <c r="E60" s="64">
        <v>5</v>
      </c>
      <c r="F60" s="16" t="s">
        <v>1976</v>
      </c>
      <c r="G60" s="64" t="s">
        <v>327</v>
      </c>
      <c r="H60" s="16" t="s">
        <v>1977</v>
      </c>
      <c r="I60" s="64" t="s">
        <v>1885</v>
      </c>
      <c r="J60" s="115">
        <v>169.49</v>
      </c>
    </row>
    <row r="61" spans="2:10" x14ac:dyDescent="0.3">
      <c r="B61" s="74" t="s">
        <v>323</v>
      </c>
      <c r="C61" s="64" t="s">
        <v>401</v>
      </c>
      <c r="D61" s="16" t="s">
        <v>402</v>
      </c>
      <c r="E61" s="64">
        <v>6</v>
      </c>
      <c r="F61" s="16" t="s">
        <v>1978</v>
      </c>
      <c r="G61" s="64" t="s">
        <v>327</v>
      </c>
      <c r="H61" s="16" t="s">
        <v>1979</v>
      </c>
      <c r="I61" s="64" t="s">
        <v>1886</v>
      </c>
      <c r="J61" s="115">
        <v>242.46</v>
      </c>
    </row>
    <row r="62" spans="2:10" x14ac:dyDescent="0.3">
      <c r="B62" s="74" t="s">
        <v>323</v>
      </c>
      <c r="C62" s="64" t="s">
        <v>401</v>
      </c>
      <c r="D62" s="16" t="s">
        <v>402</v>
      </c>
      <c r="E62" s="64">
        <v>7</v>
      </c>
      <c r="F62" s="16" t="s">
        <v>1980</v>
      </c>
      <c r="G62" s="64" t="s">
        <v>327</v>
      </c>
      <c r="H62" s="16" t="s">
        <v>1981</v>
      </c>
      <c r="I62" s="64" t="s">
        <v>1894</v>
      </c>
      <c r="J62" s="115">
        <v>0.17</v>
      </c>
    </row>
    <row r="63" spans="2:10" x14ac:dyDescent="0.3">
      <c r="B63" s="74" t="s">
        <v>323</v>
      </c>
      <c r="C63" s="64" t="s">
        <v>401</v>
      </c>
      <c r="D63" s="16" t="s">
        <v>417</v>
      </c>
      <c r="E63" s="64">
        <v>1</v>
      </c>
      <c r="F63" s="16" t="s">
        <v>1982</v>
      </c>
      <c r="G63" s="64" t="s">
        <v>327</v>
      </c>
      <c r="H63" s="16" t="s">
        <v>1983</v>
      </c>
      <c r="I63" s="64" t="s">
        <v>1884</v>
      </c>
      <c r="J63" s="115">
        <v>210.02</v>
      </c>
    </row>
    <row r="64" spans="2:10" x14ac:dyDescent="0.3">
      <c r="B64" s="74" t="s">
        <v>323</v>
      </c>
      <c r="C64" s="64" t="s">
        <v>401</v>
      </c>
      <c r="D64" s="16" t="s">
        <v>417</v>
      </c>
      <c r="E64" s="64">
        <v>2</v>
      </c>
      <c r="F64" s="16" t="s">
        <v>1984</v>
      </c>
      <c r="G64" s="64" t="s">
        <v>327</v>
      </c>
      <c r="H64" s="16" t="s">
        <v>1985</v>
      </c>
      <c r="I64" s="64" t="s">
        <v>1885</v>
      </c>
      <c r="J64" s="115">
        <v>461.4</v>
      </c>
    </row>
    <row r="65" spans="2:10" x14ac:dyDescent="0.3">
      <c r="B65" s="74" t="s">
        <v>323</v>
      </c>
      <c r="C65" s="64" t="s">
        <v>401</v>
      </c>
      <c r="D65" s="16" t="s">
        <v>417</v>
      </c>
      <c r="E65" s="64">
        <v>3</v>
      </c>
      <c r="F65" s="16" t="s">
        <v>1986</v>
      </c>
      <c r="G65" s="64" t="s">
        <v>327</v>
      </c>
      <c r="H65" s="16" t="s">
        <v>1987</v>
      </c>
      <c r="I65" s="64" t="s">
        <v>1886</v>
      </c>
      <c r="J65" s="115">
        <v>656.03</v>
      </c>
    </row>
    <row r="66" spans="2:10" x14ac:dyDescent="0.3">
      <c r="B66" s="74" t="s">
        <v>323</v>
      </c>
      <c r="C66" s="64" t="s">
        <v>401</v>
      </c>
      <c r="D66" s="16" t="s">
        <v>417</v>
      </c>
      <c r="E66" s="64">
        <v>4</v>
      </c>
      <c r="F66" s="16" t="s">
        <v>1988</v>
      </c>
      <c r="G66" s="64" t="s">
        <v>327</v>
      </c>
      <c r="H66" s="16" t="s">
        <v>1989</v>
      </c>
      <c r="I66" s="64" t="s">
        <v>1884</v>
      </c>
      <c r="J66" s="115">
        <v>210.02</v>
      </c>
    </row>
    <row r="67" spans="2:10" x14ac:dyDescent="0.3">
      <c r="B67" s="74" t="s">
        <v>323</v>
      </c>
      <c r="C67" s="64" t="s">
        <v>401</v>
      </c>
      <c r="D67" s="16" t="s">
        <v>417</v>
      </c>
      <c r="E67" s="64">
        <v>5</v>
      </c>
      <c r="F67" s="16" t="s">
        <v>1990</v>
      </c>
      <c r="G67" s="64" t="s">
        <v>327</v>
      </c>
      <c r="H67" s="16" t="s">
        <v>1991</v>
      </c>
      <c r="I67" s="64" t="s">
        <v>1885</v>
      </c>
      <c r="J67" s="115">
        <v>461.4</v>
      </c>
    </row>
    <row r="68" spans="2:10" x14ac:dyDescent="0.3">
      <c r="B68" s="74" t="s">
        <v>323</v>
      </c>
      <c r="C68" s="64" t="s">
        <v>401</v>
      </c>
      <c r="D68" s="16" t="s">
        <v>417</v>
      </c>
      <c r="E68" s="64">
        <v>6</v>
      </c>
      <c r="F68" s="16" t="s">
        <v>1992</v>
      </c>
      <c r="G68" s="64" t="s">
        <v>327</v>
      </c>
      <c r="H68" s="16" t="s">
        <v>1993</v>
      </c>
      <c r="I68" s="64" t="s">
        <v>1886</v>
      </c>
      <c r="J68" s="115">
        <v>656.03</v>
      </c>
    </row>
    <row r="69" spans="2:10" x14ac:dyDescent="0.3">
      <c r="B69" s="74" t="s">
        <v>323</v>
      </c>
      <c r="C69" s="64" t="s">
        <v>401</v>
      </c>
      <c r="D69" s="16" t="s">
        <v>417</v>
      </c>
      <c r="E69" s="64">
        <v>7</v>
      </c>
      <c r="F69" s="16" t="s">
        <v>1994</v>
      </c>
      <c r="G69" s="64" t="s">
        <v>327</v>
      </c>
      <c r="H69" s="16" t="s">
        <v>1995</v>
      </c>
      <c r="I69" s="64" t="s">
        <v>1894</v>
      </c>
      <c r="J69" s="115">
        <v>0.57999999999999996</v>
      </c>
    </row>
    <row r="70" spans="2:10" x14ac:dyDescent="0.3">
      <c r="B70" s="74" t="s">
        <v>323</v>
      </c>
      <c r="C70" s="64" t="s">
        <v>401</v>
      </c>
      <c r="D70" s="16" t="s">
        <v>432</v>
      </c>
      <c r="E70" s="64">
        <v>1</v>
      </c>
      <c r="F70" s="16" t="s">
        <v>1996</v>
      </c>
      <c r="G70" s="64" t="s">
        <v>327</v>
      </c>
      <c r="H70" s="16" t="s">
        <v>1997</v>
      </c>
      <c r="I70" s="64" t="s">
        <v>1884</v>
      </c>
      <c r="J70" s="115">
        <v>437.09</v>
      </c>
    </row>
    <row r="71" spans="2:10" x14ac:dyDescent="0.3">
      <c r="B71" s="74" t="s">
        <v>323</v>
      </c>
      <c r="C71" s="64" t="s">
        <v>401</v>
      </c>
      <c r="D71" s="16" t="s">
        <v>432</v>
      </c>
      <c r="E71" s="64">
        <v>2</v>
      </c>
      <c r="F71" s="16" t="s">
        <v>1998</v>
      </c>
      <c r="G71" s="64" t="s">
        <v>327</v>
      </c>
      <c r="H71" s="16" t="s">
        <v>1999</v>
      </c>
      <c r="I71" s="64" t="s">
        <v>1885</v>
      </c>
      <c r="J71" s="115">
        <v>931.73</v>
      </c>
    </row>
    <row r="72" spans="2:10" x14ac:dyDescent="0.3">
      <c r="B72" s="74" t="s">
        <v>323</v>
      </c>
      <c r="C72" s="64" t="s">
        <v>401</v>
      </c>
      <c r="D72" s="16" t="s">
        <v>432</v>
      </c>
      <c r="E72" s="64">
        <v>3</v>
      </c>
      <c r="F72" s="16" t="s">
        <v>2000</v>
      </c>
      <c r="G72" s="64" t="s">
        <v>327</v>
      </c>
      <c r="H72" s="16" t="s">
        <v>2001</v>
      </c>
      <c r="I72" s="64" t="s">
        <v>1886</v>
      </c>
      <c r="J72" s="115">
        <v>1320.98</v>
      </c>
    </row>
    <row r="73" spans="2:10" x14ac:dyDescent="0.3">
      <c r="B73" s="74" t="s">
        <v>323</v>
      </c>
      <c r="C73" s="64" t="s">
        <v>401</v>
      </c>
      <c r="D73" s="16" t="s">
        <v>432</v>
      </c>
      <c r="E73" s="64">
        <v>4</v>
      </c>
      <c r="F73" s="16" t="s">
        <v>2002</v>
      </c>
      <c r="G73" s="64" t="s">
        <v>327</v>
      </c>
      <c r="H73" s="16" t="s">
        <v>2003</v>
      </c>
      <c r="I73" s="64" t="s">
        <v>1884</v>
      </c>
      <c r="J73" s="115">
        <v>437.09</v>
      </c>
    </row>
    <row r="74" spans="2:10" x14ac:dyDescent="0.3">
      <c r="B74" s="74" t="s">
        <v>323</v>
      </c>
      <c r="C74" s="64" t="s">
        <v>401</v>
      </c>
      <c r="D74" s="16" t="s">
        <v>432</v>
      </c>
      <c r="E74" s="64">
        <v>5</v>
      </c>
      <c r="F74" s="16" t="s">
        <v>2004</v>
      </c>
      <c r="G74" s="64" t="s">
        <v>327</v>
      </c>
      <c r="H74" s="16" t="s">
        <v>2005</v>
      </c>
      <c r="I74" s="64" t="s">
        <v>1885</v>
      </c>
      <c r="J74" s="115">
        <v>931.73</v>
      </c>
    </row>
    <row r="75" spans="2:10" x14ac:dyDescent="0.3">
      <c r="B75" s="74" t="s">
        <v>323</v>
      </c>
      <c r="C75" s="64" t="s">
        <v>401</v>
      </c>
      <c r="D75" s="16" t="s">
        <v>432</v>
      </c>
      <c r="E75" s="64">
        <v>6</v>
      </c>
      <c r="F75" s="16" t="s">
        <v>2006</v>
      </c>
      <c r="G75" s="64" t="s">
        <v>327</v>
      </c>
      <c r="H75" s="16" t="s">
        <v>2007</v>
      </c>
      <c r="I75" s="64" t="s">
        <v>1886</v>
      </c>
      <c r="J75" s="115">
        <v>1320.98</v>
      </c>
    </row>
    <row r="76" spans="2:10" x14ac:dyDescent="0.3">
      <c r="B76" s="74" t="s">
        <v>323</v>
      </c>
      <c r="C76" s="64" t="s">
        <v>401</v>
      </c>
      <c r="D76" s="16" t="s">
        <v>432</v>
      </c>
      <c r="E76" s="64">
        <v>7</v>
      </c>
      <c r="F76" s="16" t="s">
        <v>2008</v>
      </c>
      <c r="G76" s="64" t="s">
        <v>327</v>
      </c>
      <c r="H76" s="16" t="s">
        <v>2009</v>
      </c>
      <c r="I76" s="64" t="s">
        <v>1894</v>
      </c>
      <c r="J76" s="115">
        <v>1.2</v>
      </c>
    </row>
    <row r="77" spans="2:10" x14ac:dyDescent="0.3">
      <c r="B77" s="74" t="s">
        <v>323</v>
      </c>
      <c r="C77" s="64" t="s">
        <v>401</v>
      </c>
      <c r="D77" s="16" t="s">
        <v>447</v>
      </c>
      <c r="E77" s="64">
        <v>1</v>
      </c>
      <c r="F77" s="16" t="s">
        <v>2010</v>
      </c>
      <c r="G77" s="64" t="s">
        <v>327</v>
      </c>
      <c r="H77" s="16" t="s">
        <v>2011</v>
      </c>
      <c r="I77" s="64" t="s">
        <v>1884</v>
      </c>
      <c r="J77" s="115">
        <v>518.17999999999995</v>
      </c>
    </row>
    <row r="78" spans="2:10" x14ac:dyDescent="0.3">
      <c r="B78" s="74" t="s">
        <v>323</v>
      </c>
      <c r="C78" s="64" t="s">
        <v>401</v>
      </c>
      <c r="D78" s="16" t="s">
        <v>447</v>
      </c>
      <c r="E78" s="64">
        <v>2</v>
      </c>
      <c r="F78" s="16" t="s">
        <v>2012</v>
      </c>
      <c r="G78" s="64" t="s">
        <v>327</v>
      </c>
      <c r="H78" s="16" t="s">
        <v>2013</v>
      </c>
      <c r="I78" s="64" t="s">
        <v>1885</v>
      </c>
      <c r="J78" s="115">
        <v>1118.24</v>
      </c>
    </row>
    <row r="79" spans="2:10" x14ac:dyDescent="0.3">
      <c r="B79" s="74" t="s">
        <v>323</v>
      </c>
      <c r="C79" s="64" t="s">
        <v>401</v>
      </c>
      <c r="D79" s="16" t="s">
        <v>447</v>
      </c>
      <c r="E79" s="64">
        <v>3</v>
      </c>
      <c r="F79" s="16" t="s">
        <v>2014</v>
      </c>
      <c r="G79" s="64" t="s">
        <v>327</v>
      </c>
      <c r="H79" s="16" t="s">
        <v>2015</v>
      </c>
      <c r="I79" s="64" t="s">
        <v>1886</v>
      </c>
      <c r="J79" s="115">
        <v>1580.46</v>
      </c>
    </row>
    <row r="80" spans="2:10" x14ac:dyDescent="0.3">
      <c r="B80" s="74" t="s">
        <v>323</v>
      </c>
      <c r="C80" s="64" t="s">
        <v>401</v>
      </c>
      <c r="D80" s="16" t="s">
        <v>447</v>
      </c>
      <c r="E80" s="64">
        <v>4</v>
      </c>
      <c r="F80" s="16" t="s">
        <v>2016</v>
      </c>
      <c r="G80" s="64" t="s">
        <v>327</v>
      </c>
      <c r="H80" s="16" t="s">
        <v>2017</v>
      </c>
      <c r="I80" s="64" t="s">
        <v>1884</v>
      </c>
      <c r="J80" s="115">
        <v>518.17999999999995</v>
      </c>
    </row>
    <row r="81" spans="2:10" x14ac:dyDescent="0.3">
      <c r="B81" s="74" t="s">
        <v>323</v>
      </c>
      <c r="C81" s="64" t="s">
        <v>401</v>
      </c>
      <c r="D81" s="16" t="s">
        <v>447</v>
      </c>
      <c r="E81" s="64">
        <v>5</v>
      </c>
      <c r="F81" s="16" t="s">
        <v>2018</v>
      </c>
      <c r="G81" s="64" t="s">
        <v>327</v>
      </c>
      <c r="H81" s="16" t="s">
        <v>2019</v>
      </c>
      <c r="I81" s="64" t="s">
        <v>1885</v>
      </c>
      <c r="J81" s="115">
        <v>1118.24</v>
      </c>
    </row>
    <row r="82" spans="2:10" x14ac:dyDescent="0.3">
      <c r="B82" s="74" t="s">
        <v>323</v>
      </c>
      <c r="C82" s="64" t="s">
        <v>401</v>
      </c>
      <c r="D82" s="16" t="s">
        <v>447</v>
      </c>
      <c r="E82" s="64">
        <v>6</v>
      </c>
      <c r="F82" s="16" t="s">
        <v>2020</v>
      </c>
      <c r="G82" s="64" t="s">
        <v>327</v>
      </c>
      <c r="H82" s="16" t="s">
        <v>2021</v>
      </c>
      <c r="I82" s="64" t="s">
        <v>1886</v>
      </c>
      <c r="J82" s="115">
        <v>1580.46</v>
      </c>
    </row>
    <row r="83" spans="2:10" x14ac:dyDescent="0.3">
      <c r="B83" s="74" t="s">
        <v>323</v>
      </c>
      <c r="C83" s="64" t="s">
        <v>401</v>
      </c>
      <c r="D83" s="16" t="s">
        <v>447</v>
      </c>
      <c r="E83" s="64">
        <v>7</v>
      </c>
      <c r="F83" s="16" t="s">
        <v>2022</v>
      </c>
      <c r="G83" s="64" t="s">
        <v>327</v>
      </c>
      <c r="H83" s="16" t="s">
        <v>2023</v>
      </c>
      <c r="I83" s="64" t="s">
        <v>1894</v>
      </c>
      <c r="J83" s="115">
        <v>1.42</v>
      </c>
    </row>
    <row r="84" spans="2:10" x14ac:dyDescent="0.3">
      <c r="B84" s="74" t="s">
        <v>323</v>
      </c>
      <c r="C84" s="64" t="s">
        <v>401</v>
      </c>
      <c r="D84" s="16" t="s">
        <v>462</v>
      </c>
      <c r="E84" s="64">
        <v>1</v>
      </c>
      <c r="F84" s="16" t="s">
        <v>2024</v>
      </c>
      <c r="G84" s="64" t="s">
        <v>327</v>
      </c>
      <c r="H84" s="16" t="s">
        <v>2025</v>
      </c>
      <c r="I84" s="64" t="s">
        <v>1884</v>
      </c>
      <c r="J84" s="115">
        <v>226.25</v>
      </c>
    </row>
    <row r="85" spans="2:10" x14ac:dyDescent="0.3">
      <c r="B85" s="74" t="s">
        <v>323</v>
      </c>
      <c r="C85" s="64" t="s">
        <v>401</v>
      </c>
      <c r="D85" s="16" t="s">
        <v>462</v>
      </c>
      <c r="E85" s="64">
        <v>2</v>
      </c>
      <c r="F85" s="16" t="s">
        <v>2026</v>
      </c>
      <c r="G85" s="64" t="s">
        <v>327</v>
      </c>
      <c r="H85" s="16" t="s">
        <v>2027</v>
      </c>
      <c r="I85" s="64" t="s">
        <v>1885</v>
      </c>
      <c r="J85" s="115">
        <v>647.91</v>
      </c>
    </row>
    <row r="86" spans="2:10" x14ac:dyDescent="0.3">
      <c r="B86" s="74" t="s">
        <v>323</v>
      </c>
      <c r="C86" s="64" t="s">
        <v>401</v>
      </c>
      <c r="D86" s="16" t="s">
        <v>462</v>
      </c>
      <c r="E86" s="64">
        <v>3</v>
      </c>
      <c r="F86" s="16" t="s">
        <v>2028</v>
      </c>
      <c r="G86" s="64" t="s">
        <v>327</v>
      </c>
      <c r="H86" s="16" t="s">
        <v>2029</v>
      </c>
      <c r="I86" s="64" t="s">
        <v>1886</v>
      </c>
      <c r="J86" s="115">
        <v>1020.93</v>
      </c>
    </row>
    <row r="87" spans="2:10" x14ac:dyDescent="0.3">
      <c r="B87" s="74" t="s">
        <v>323</v>
      </c>
      <c r="C87" s="64" t="s">
        <v>401</v>
      </c>
      <c r="D87" s="16" t="s">
        <v>462</v>
      </c>
      <c r="E87" s="64">
        <v>4</v>
      </c>
      <c r="F87" s="16" t="s">
        <v>2030</v>
      </c>
      <c r="G87" s="64" t="s">
        <v>327</v>
      </c>
      <c r="H87" s="16" t="s">
        <v>2031</v>
      </c>
      <c r="I87" s="64" t="s">
        <v>1884</v>
      </c>
      <c r="J87" s="115">
        <v>226.25</v>
      </c>
    </row>
    <row r="88" spans="2:10" x14ac:dyDescent="0.3">
      <c r="B88" s="74" t="s">
        <v>323</v>
      </c>
      <c r="C88" s="64" t="s">
        <v>401</v>
      </c>
      <c r="D88" s="16" t="s">
        <v>462</v>
      </c>
      <c r="E88" s="64">
        <v>5</v>
      </c>
      <c r="F88" s="16" t="s">
        <v>2032</v>
      </c>
      <c r="G88" s="64" t="s">
        <v>327</v>
      </c>
      <c r="H88" s="16" t="s">
        <v>2033</v>
      </c>
      <c r="I88" s="64" t="s">
        <v>1885</v>
      </c>
      <c r="J88" s="115">
        <v>647.91</v>
      </c>
    </row>
    <row r="89" spans="2:10" x14ac:dyDescent="0.3">
      <c r="B89" s="74" t="s">
        <v>323</v>
      </c>
      <c r="C89" s="64" t="s">
        <v>401</v>
      </c>
      <c r="D89" s="16" t="s">
        <v>462</v>
      </c>
      <c r="E89" s="64">
        <v>6</v>
      </c>
      <c r="F89" s="16" t="s">
        <v>2034</v>
      </c>
      <c r="G89" s="64" t="s">
        <v>327</v>
      </c>
      <c r="H89" s="16" t="s">
        <v>2035</v>
      </c>
      <c r="I89" s="64" t="s">
        <v>1886</v>
      </c>
      <c r="J89" s="115">
        <v>1020.93</v>
      </c>
    </row>
    <row r="90" spans="2:10" x14ac:dyDescent="0.3">
      <c r="B90" s="74" t="s">
        <v>323</v>
      </c>
      <c r="C90" s="64" t="s">
        <v>401</v>
      </c>
      <c r="D90" s="16" t="s">
        <v>462</v>
      </c>
      <c r="E90" s="64">
        <v>7</v>
      </c>
      <c r="F90" s="16" t="s">
        <v>2036</v>
      </c>
      <c r="G90" s="64" t="s">
        <v>327</v>
      </c>
      <c r="H90" s="16" t="s">
        <v>2037</v>
      </c>
      <c r="I90" s="64" t="s">
        <v>1894</v>
      </c>
      <c r="J90" s="115">
        <v>0.62</v>
      </c>
    </row>
    <row r="91" spans="2:10" x14ac:dyDescent="0.3">
      <c r="B91" s="74" t="s">
        <v>323</v>
      </c>
      <c r="C91" s="64" t="s">
        <v>477</v>
      </c>
      <c r="D91" s="16" t="s">
        <v>478</v>
      </c>
      <c r="E91" s="64">
        <v>1</v>
      </c>
      <c r="F91" s="16" t="s">
        <v>2038</v>
      </c>
      <c r="G91" s="64" t="s">
        <v>327</v>
      </c>
      <c r="H91" s="16" t="s">
        <v>2039</v>
      </c>
      <c r="I91" s="64" t="s">
        <v>1884</v>
      </c>
      <c r="J91" s="115">
        <v>80.28</v>
      </c>
    </row>
    <row r="92" spans="2:10" x14ac:dyDescent="0.3">
      <c r="B92" s="74" t="s">
        <v>323</v>
      </c>
      <c r="C92" s="64" t="s">
        <v>477</v>
      </c>
      <c r="D92" s="16" t="s">
        <v>478</v>
      </c>
      <c r="E92" s="64">
        <v>2</v>
      </c>
      <c r="F92" s="16" t="s">
        <v>2040</v>
      </c>
      <c r="G92" s="64" t="s">
        <v>327</v>
      </c>
      <c r="H92" s="16" t="s">
        <v>2041</v>
      </c>
      <c r="I92" s="64" t="s">
        <v>1885</v>
      </c>
      <c r="J92" s="115">
        <v>201.92</v>
      </c>
    </row>
    <row r="93" spans="2:10" x14ac:dyDescent="0.3">
      <c r="B93" s="74" t="s">
        <v>323</v>
      </c>
      <c r="C93" s="64" t="s">
        <v>477</v>
      </c>
      <c r="D93" s="16" t="s">
        <v>478</v>
      </c>
      <c r="E93" s="64">
        <v>3</v>
      </c>
      <c r="F93" s="16" t="s">
        <v>2042</v>
      </c>
      <c r="G93" s="64" t="s">
        <v>327</v>
      </c>
      <c r="H93" s="16" t="s">
        <v>2043</v>
      </c>
      <c r="I93" s="64" t="s">
        <v>1886</v>
      </c>
      <c r="J93" s="115">
        <v>283.01</v>
      </c>
    </row>
    <row r="94" spans="2:10" x14ac:dyDescent="0.3">
      <c r="B94" s="74" t="s">
        <v>323</v>
      </c>
      <c r="C94" s="64" t="s">
        <v>477</v>
      </c>
      <c r="D94" s="16" t="s">
        <v>478</v>
      </c>
      <c r="E94" s="64">
        <v>4</v>
      </c>
      <c r="F94" s="16" t="s">
        <v>2044</v>
      </c>
      <c r="G94" s="64" t="s">
        <v>327</v>
      </c>
      <c r="H94" s="16" t="s">
        <v>2045</v>
      </c>
      <c r="I94" s="64" t="s">
        <v>1884</v>
      </c>
      <c r="J94" s="115">
        <v>80.28</v>
      </c>
    </row>
    <row r="95" spans="2:10" x14ac:dyDescent="0.3">
      <c r="B95" s="74" t="s">
        <v>323</v>
      </c>
      <c r="C95" s="64" t="s">
        <v>477</v>
      </c>
      <c r="D95" s="16" t="s">
        <v>478</v>
      </c>
      <c r="E95" s="64">
        <v>5</v>
      </c>
      <c r="F95" s="16" t="s">
        <v>2046</v>
      </c>
      <c r="G95" s="64" t="s">
        <v>327</v>
      </c>
      <c r="H95" s="16" t="s">
        <v>2047</v>
      </c>
      <c r="I95" s="64" t="s">
        <v>1885</v>
      </c>
      <c r="J95" s="115">
        <v>201.92</v>
      </c>
    </row>
    <row r="96" spans="2:10" x14ac:dyDescent="0.3">
      <c r="B96" s="74" t="s">
        <v>323</v>
      </c>
      <c r="C96" s="64" t="s">
        <v>477</v>
      </c>
      <c r="D96" s="16" t="s">
        <v>478</v>
      </c>
      <c r="E96" s="64">
        <v>6</v>
      </c>
      <c r="F96" s="16" t="s">
        <v>2048</v>
      </c>
      <c r="G96" s="64" t="s">
        <v>327</v>
      </c>
      <c r="H96" s="16" t="s">
        <v>2049</v>
      </c>
      <c r="I96" s="64" t="s">
        <v>1886</v>
      </c>
      <c r="J96" s="115">
        <v>283.01</v>
      </c>
    </row>
    <row r="97" spans="2:10" x14ac:dyDescent="0.3">
      <c r="B97" s="74" t="s">
        <v>323</v>
      </c>
      <c r="C97" s="64" t="s">
        <v>477</v>
      </c>
      <c r="D97" s="16" t="s">
        <v>478</v>
      </c>
      <c r="E97" s="64">
        <v>7</v>
      </c>
      <c r="F97" s="16" t="s">
        <v>2050</v>
      </c>
      <c r="G97" s="64" t="s">
        <v>327</v>
      </c>
      <c r="H97" s="16" t="s">
        <v>2051</v>
      </c>
      <c r="I97" s="64" t="s">
        <v>1894</v>
      </c>
      <c r="J97" s="115">
        <v>0.21</v>
      </c>
    </row>
    <row r="98" spans="2:10" x14ac:dyDescent="0.3">
      <c r="B98" s="74" t="s">
        <v>323</v>
      </c>
      <c r="C98" s="64" t="s">
        <v>477</v>
      </c>
      <c r="D98" s="16" t="s">
        <v>493</v>
      </c>
      <c r="E98" s="64">
        <v>1</v>
      </c>
      <c r="F98" s="16" t="s">
        <v>2052</v>
      </c>
      <c r="G98" s="64" t="s">
        <v>327</v>
      </c>
      <c r="H98" s="16" t="s">
        <v>2053</v>
      </c>
      <c r="I98" s="64" t="s">
        <v>1884</v>
      </c>
      <c r="J98" s="115">
        <v>40.36</v>
      </c>
    </row>
    <row r="99" spans="2:10" x14ac:dyDescent="0.3">
      <c r="B99" s="74" t="s">
        <v>323</v>
      </c>
      <c r="C99" s="64" t="s">
        <v>477</v>
      </c>
      <c r="D99" s="16" t="s">
        <v>493</v>
      </c>
      <c r="E99" s="64">
        <v>2</v>
      </c>
      <c r="F99" s="16" t="s">
        <v>2054</v>
      </c>
      <c r="G99" s="64" t="s">
        <v>327</v>
      </c>
      <c r="H99" s="16" t="s">
        <v>2055</v>
      </c>
      <c r="I99" s="64" t="s">
        <v>1897</v>
      </c>
      <c r="J99" s="115">
        <v>0.11</v>
      </c>
    </row>
    <row r="100" spans="2:10" x14ac:dyDescent="0.3">
      <c r="B100" s="74" t="s">
        <v>323</v>
      </c>
      <c r="C100" s="64" t="s">
        <v>477</v>
      </c>
      <c r="D100" s="16" t="s">
        <v>498</v>
      </c>
      <c r="E100" s="64">
        <v>1</v>
      </c>
      <c r="F100" s="16" t="s">
        <v>2056</v>
      </c>
      <c r="G100" s="64" t="s">
        <v>327</v>
      </c>
      <c r="H100" s="16" t="s">
        <v>2057</v>
      </c>
      <c r="I100" s="64" t="s">
        <v>1884</v>
      </c>
      <c r="J100" s="115">
        <v>574.94000000000005</v>
      </c>
    </row>
    <row r="101" spans="2:10" x14ac:dyDescent="0.3">
      <c r="B101" s="74" t="s">
        <v>323</v>
      </c>
      <c r="C101" s="64" t="s">
        <v>477</v>
      </c>
      <c r="D101" s="16" t="s">
        <v>498</v>
      </c>
      <c r="E101" s="64">
        <v>2</v>
      </c>
      <c r="F101" s="16" t="s">
        <v>2058</v>
      </c>
      <c r="G101" s="64" t="s">
        <v>327</v>
      </c>
      <c r="H101" s="16" t="s">
        <v>2059</v>
      </c>
      <c r="I101" s="64" t="s">
        <v>1885</v>
      </c>
      <c r="J101" s="115">
        <v>1239.8800000000001</v>
      </c>
    </row>
    <row r="102" spans="2:10" x14ac:dyDescent="0.3">
      <c r="B102" s="74" t="s">
        <v>323</v>
      </c>
      <c r="C102" s="64" t="s">
        <v>477</v>
      </c>
      <c r="D102" s="16" t="s">
        <v>498</v>
      </c>
      <c r="E102" s="64">
        <v>3</v>
      </c>
      <c r="F102" s="16" t="s">
        <v>2060</v>
      </c>
      <c r="G102" s="64" t="s">
        <v>327</v>
      </c>
      <c r="H102" s="16" t="s">
        <v>2061</v>
      </c>
      <c r="I102" s="64" t="s">
        <v>1886</v>
      </c>
      <c r="J102" s="115">
        <v>1758.86</v>
      </c>
    </row>
    <row r="103" spans="2:10" x14ac:dyDescent="0.3">
      <c r="B103" s="74" t="s">
        <v>323</v>
      </c>
      <c r="C103" s="64" t="s">
        <v>477</v>
      </c>
      <c r="D103" s="16" t="s">
        <v>498</v>
      </c>
      <c r="E103" s="64">
        <v>4</v>
      </c>
      <c r="F103" s="16" t="s">
        <v>2062</v>
      </c>
      <c r="G103" s="64" t="s">
        <v>327</v>
      </c>
      <c r="H103" s="16" t="s">
        <v>2063</v>
      </c>
      <c r="I103" s="64" t="s">
        <v>1884</v>
      </c>
      <c r="J103" s="115">
        <v>574.94000000000005</v>
      </c>
    </row>
    <row r="104" spans="2:10" x14ac:dyDescent="0.3">
      <c r="B104" s="74" t="s">
        <v>323</v>
      </c>
      <c r="C104" s="64" t="s">
        <v>477</v>
      </c>
      <c r="D104" s="16" t="s">
        <v>498</v>
      </c>
      <c r="E104" s="64">
        <v>5</v>
      </c>
      <c r="F104" s="16" t="s">
        <v>2064</v>
      </c>
      <c r="G104" s="64" t="s">
        <v>327</v>
      </c>
      <c r="H104" s="16" t="s">
        <v>2065</v>
      </c>
      <c r="I104" s="64" t="s">
        <v>1885</v>
      </c>
      <c r="J104" s="115">
        <v>1239.8800000000001</v>
      </c>
    </row>
    <row r="105" spans="2:10" x14ac:dyDescent="0.3">
      <c r="B105" s="74" t="s">
        <v>323</v>
      </c>
      <c r="C105" s="64" t="s">
        <v>477</v>
      </c>
      <c r="D105" s="16" t="s">
        <v>498</v>
      </c>
      <c r="E105" s="64">
        <v>6</v>
      </c>
      <c r="F105" s="16" t="s">
        <v>2066</v>
      </c>
      <c r="G105" s="64" t="s">
        <v>327</v>
      </c>
      <c r="H105" s="16" t="s">
        <v>2067</v>
      </c>
      <c r="I105" s="64" t="s">
        <v>1886</v>
      </c>
      <c r="J105" s="115">
        <v>1758.86</v>
      </c>
    </row>
    <row r="106" spans="2:10" x14ac:dyDescent="0.3">
      <c r="B106" s="74" t="s">
        <v>323</v>
      </c>
      <c r="C106" s="64" t="s">
        <v>477</v>
      </c>
      <c r="D106" s="16" t="s">
        <v>498</v>
      </c>
      <c r="E106" s="64">
        <v>7</v>
      </c>
      <c r="F106" s="16" t="s">
        <v>2068</v>
      </c>
      <c r="G106" s="64" t="s">
        <v>327</v>
      </c>
      <c r="H106" s="16" t="s">
        <v>2069</v>
      </c>
      <c r="I106" s="64" t="s">
        <v>1894</v>
      </c>
      <c r="J106" s="115">
        <v>1.57</v>
      </c>
    </row>
    <row r="107" spans="2:10" x14ac:dyDescent="0.3">
      <c r="B107" s="74" t="s">
        <v>323</v>
      </c>
      <c r="C107" s="64" t="s">
        <v>477</v>
      </c>
      <c r="D107" s="16" t="s">
        <v>513</v>
      </c>
      <c r="E107" s="64">
        <v>1</v>
      </c>
      <c r="F107" s="16" t="s">
        <v>2070</v>
      </c>
      <c r="G107" s="64" t="s">
        <v>327</v>
      </c>
      <c r="H107" s="16" t="s">
        <v>2071</v>
      </c>
      <c r="I107" s="64" t="s">
        <v>1884</v>
      </c>
      <c r="J107" s="115">
        <v>518.37</v>
      </c>
    </row>
    <row r="108" spans="2:10" x14ac:dyDescent="0.3">
      <c r="B108" s="74" t="s">
        <v>323</v>
      </c>
      <c r="C108" s="64" t="s">
        <v>477</v>
      </c>
      <c r="D108" s="16" t="s">
        <v>513</v>
      </c>
      <c r="E108" s="64">
        <v>2</v>
      </c>
      <c r="F108" s="16" t="s">
        <v>2072</v>
      </c>
      <c r="G108" s="64" t="s">
        <v>327</v>
      </c>
      <c r="H108" s="16" t="s">
        <v>2073</v>
      </c>
      <c r="I108" s="64" t="s">
        <v>1897</v>
      </c>
      <c r="J108" s="115">
        <v>1.42</v>
      </c>
    </row>
    <row r="109" spans="2:10" x14ac:dyDescent="0.3">
      <c r="B109" s="74" t="s">
        <v>323</v>
      </c>
      <c r="C109" s="64" t="s">
        <v>477</v>
      </c>
      <c r="D109" s="16" t="s">
        <v>518</v>
      </c>
      <c r="E109" s="64">
        <v>1</v>
      </c>
      <c r="F109" s="16" t="s">
        <v>2074</v>
      </c>
      <c r="G109" s="64" t="s">
        <v>327</v>
      </c>
      <c r="H109" s="16" t="s">
        <v>2075</v>
      </c>
      <c r="I109" s="64" t="s">
        <v>1884</v>
      </c>
      <c r="J109" s="115">
        <v>753.33</v>
      </c>
    </row>
    <row r="110" spans="2:10" x14ac:dyDescent="0.3">
      <c r="B110" s="74" t="s">
        <v>323</v>
      </c>
      <c r="C110" s="64" t="s">
        <v>477</v>
      </c>
      <c r="D110" s="16" t="s">
        <v>518</v>
      </c>
      <c r="E110" s="64">
        <v>2</v>
      </c>
      <c r="F110" s="16" t="s">
        <v>2076</v>
      </c>
      <c r="G110" s="64" t="s">
        <v>327</v>
      </c>
      <c r="H110" s="16" t="s">
        <v>2077</v>
      </c>
      <c r="I110" s="64" t="s">
        <v>1885</v>
      </c>
      <c r="J110" s="115">
        <v>1621.01</v>
      </c>
    </row>
    <row r="111" spans="2:10" x14ac:dyDescent="0.3">
      <c r="B111" s="74" t="s">
        <v>323</v>
      </c>
      <c r="C111" s="64" t="s">
        <v>477</v>
      </c>
      <c r="D111" s="16" t="s">
        <v>518</v>
      </c>
      <c r="E111" s="64">
        <v>3</v>
      </c>
      <c r="F111" s="16" t="s">
        <v>2078</v>
      </c>
      <c r="G111" s="64" t="s">
        <v>327</v>
      </c>
      <c r="H111" s="16" t="s">
        <v>2079</v>
      </c>
      <c r="I111" s="64" t="s">
        <v>1886</v>
      </c>
      <c r="J111" s="115">
        <v>2294.06</v>
      </c>
    </row>
    <row r="112" spans="2:10" x14ac:dyDescent="0.3">
      <c r="B112" s="74" t="s">
        <v>323</v>
      </c>
      <c r="C112" s="64" t="s">
        <v>477</v>
      </c>
      <c r="D112" s="16" t="s">
        <v>518</v>
      </c>
      <c r="E112" s="64">
        <v>4</v>
      </c>
      <c r="F112" s="16" t="s">
        <v>2080</v>
      </c>
      <c r="G112" s="64" t="s">
        <v>327</v>
      </c>
      <c r="H112" s="16" t="s">
        <v>2081</v>
      </c>
      <c r="I112" s="64" t="s">
        <v>1884</v>
      </c>
      <c r="J112" s="115">
        <v>753.33</v>
      </c>
    </row>
    <row r="113" spans="2:10" x14ac:dyDescent="0.3">
      <c r="B113" s="74" t="s">
        <v>323</v>
      </c>
      <c r="C113" s="64" t="s">
        <v>477</v>
      </c>
      <c r="D113" s="16" t="s">
        <v>518</v>
      </c>
      <c r="E113" s="64">
        <v>5</v>
      </c>
      <c r="F113" s="16" t="s">
        <v>2082</v>
      </c>
      <c r="G113" s="64" t="s">
        <v>327</v>
      </c>
      <c r="H113" s="16" t="s">
        <v>2083</v>
      </c>
      <c r="I113" s="64" t="s">
        <v>1885</v>
      </c>
      <c r="J113" s="115">
        <v>1621.01</v>
      </c>
    </row>
    <row r="114" spans="2:10" x14ac:dyDescent="0.3">
      <c r="B114" s="74" t="s">
        <v>323</v>
      </c>
      <c r="C114" s="64" t="s">
        <v>477</v>
      </c>
      <c r="D114" s="16" t="s">
        <v>518</v>
      </c>
      <c r="E114" s="64">
        <v>6</v>
      </c>
      <c r="F114" s="16" t="s">
        <v>2084</v>
      </c>
      <c r="G114" s="64" t="s">
        <v>327</v>
      </c>
      <c r="H114" s="16" t="s">
        <v>2085</v>
      </c>
      <c r="I114" s="64" t="s">
        <v>1886</v>
      </c>
      <c r="J114" s="115">
        <v>2294.06</v>
      </c>
    </row>
    <row r="115" spans="2:10" x14ac:dyDescent="0.3">
      <c r="B115" s="74" t="s">
        <v>323</v>
      </c>
      <c r="C115" s="64" t="s">
        <v>477</v>
      </c>
      <c r="D115" s="16" t="s">
        <v>518</v>
      </c>
      <c r="E115" s="64">
        <v>7</v>
      </c>
      <c r="F115" s="16" t="s">
        <v>2086</v>
      </c>
      <c r="G115" s="64" t="s">
        <v>327</v>
      </c>
      <c r="H115" s="16" t="s">
        <v>2087</v>
      </c>
      <c r="I115" s="64" t="s">
        <v>1894</v>
      </c>
      <c r="J115" s="115">
        <v>2.0699999999999998</v>
      </c>
    </row>
    <row r="116" spans="2:10" x14ac:dyDescent="0.3">
      <c r="B116" s="74" t="s">
        <v>323</v>
      </c>
      <c r="C116" s="64" t="s">
        <v>477</v>
      </c>
      <c r="D116" s="16" t="s">
        <v>533</v>
      </c>
      <c r="E116" s="64">
        <v>1</v>
      </c>
      <c r="F116" s="16" t="s">
        <v>2088</v>
      </c>
      <c r="G116" s="64" t="s">
        <v>327</v>
      </c>
      <c r="H116" s="16" t="s">
        <v>2089</v>
      </c>
      <c r="I116" s="64" t="s">
        <v>1884</v>
      </c>
      <c r="J116" s="115">
        <v>677.68</v>
      </c>
    </row>
    <row r="117" spans="2:10" x14ac:dyDescent="0.3">
      <c r="B117" s="74" t="s">
        <v>323</v>
      </c>
      <c r="C117" s="64" t="s">
        <v>477</v>
      </c>
      <c r="D117" s="16" t="s">
        <v>533</v>
      </c>
      <c r="E117" s="64">
        <v>2</v>
      </c>
      <c r="F117" s="16" t="s">
        <v>2090</v>
      </c>
      <c r="G117" s="64" t="s">
        <v>327</v>
      </c>
      <c r="H117" s="16" t="s">
        <v>2091</v>
      </c>
      <c r="I117" s="64" t="s">
        <v>1897</v>
      </c>
      <c r="J117" s="115">
        <v>1.86</v>
      </c>
    </row>
    <row r="118" spans="2:10" x14ac:dyDescent="0.3">
      <c r="B118" s="74" t="s">
        <v>323</v>
      </c>
      <c r="C118" s="64" t="s">
        <v>477</v>
      </c>
      <c r="D118" s="16" t="s">
        <v>553</v>
      </c>
      <c r="E118" s="64">
        <v>1</v>
      </c>
      <c r="F118" s="16" t="s">
        <v>2092</v>
      </c>
      <c r="G118" s="64" t="s">
        <v>327</v>
      </c>
      <c r="H118" s="16" t="s">
        <v>2093</v>
      </c>
      <c r="I118" s="64" t="s">
        <v>1884</v>
      </c>
      <c r="J118" s="115">
        <v>745.51</v>
      </c>
    </row>
    <row r="119" spans="2:10" x14ac:dyDescent="0.3">
      <c r="B119" s="74" t="s">
        <v>323</v>
      </c>
      <c r="C119" s="64" t="s">
        <v>477</v>
      </c>
      <c r="D119" s="16" t="s">
        <v>553</v>
      </c>
      <c r="E119" s="64">
        <v>2</v>
      </c>
      <c r="F119" s="16" t="s">
        <v>2094</v>
      </c>
      <c r="G119" s="64" t="s">
        <v>327</v>
      </c>
      <c r="H119" s="16" t="s">
        <v>2095</v>
      </c>
      <c r="I119" s="64" t="s">
        <v>1897</v>
      </c>
      <c r="J119" s="115">
        <v>2.04</v>
      </c>
    </row>
    <row r="120" spans="2:10" x14ac:dyDescent="0.3">
      <c r="B120" s="74" t="s">
        <v>323</v>
      </c>
      <c r="C120" s="64" t="s">
        <v>477</v>
      </c>
      <c r="D120" s="16" t="s">
        <v>538</v>
      </c>
      <c r="E120" s="64">
        <v>1</v>
      </c>
      <c r="F120" s="16" t="s">
        <v>2096</v>
      </c>
      <c r="G120" s="64" t="s">
        <v>327</v>
      </c>
      <c r="H120" s="16" t="s">
        <v>2097</v>
      </c>
      <c r="I120" s="64" t="s">
        <v>1884</v>
      </c>
      <c r="J120" s="115">
        <v>323.55</v>
      </c>
    </row>
    <row r="121" spans="2:10" x14ac:dyDescent="0.3">
      <c r="B121" s="74" t="s">
        <v>323</v>
      </c>
      <c r="C121" s="64" t="s">
        <v>477</v>
      </c>
      <c r="D121" s="16" t="s">
        <v>538</v>
      </c>
      <c r="E121" s="64">
        <v>2</v>
      </c>
      <c r="F121" s="16" t="s">
        <v>2098</v>
      </c>
      <c r="G121" s="64" t="s">
        <v>327</v>
      </c>
      <c r="H121" s="16" t="s">
        <v>2099</v>
      </c>
      <c r="I121" s="64" t="s">
        <v>1885</v>
      </c>
      <c r="J121" s="115">
        <v>923.63</v>
      </c>
    </row>
    <row r="122" spans="2:10" x14ac:dyDescent="0.3">
      <c r="B122" s="74" t="s">
        <v>323</v>
      </c>
      <c r="C122" s="64" t="s">
        <v>477</v>
      </c>
      <c r="D122" s="16" t="s">
        <v>538</v>
      </c>
      <c r="E122" s="64">
        <v>3</v>
      </c>
      <c r="F122" s="16" t="s">
        <v>2100</v>
      </c>
      <c r="G122" s="64" t="s">
        <v>327</v>
      </c>
      <c r="H122" s="16" t="s">
        <v>2101</v>
      </c>
      <c r="I122" s="64" t="s">
        <v>1886</v>
      </c>
      <c r="J122" s="115">
        <v>1458.83</v>
      </c>
    </row>
    <row r="123" spans="2:10" x14ac:dyDescent="0.3">
      <c r="B123" s="74" t="s">
        <v>323</v>
      </c>
      <c r="C123" s="64" t="s">
        <v>477</v>
      </c>
      <c r="D123" s="16" t="s">
        <v>538</v>
      </c>
      <c r="E123" s="64">
        <v>4</v>
      </c>
      <c r="F123" s="16" t="s">
        <v>2102</v>
      </c>
      <c r="G123" s="64" t="s">
        <v>327</v>
      </c>
      <c r="H123" s="16" t="s">
        <v>2103</v>
      </c>
      <c r="I123" s="64" t="s">
        <v>1884</v>
      </c>
      <c r="J123" s="115">
        <v>323.55</v>
      </c>
    </row>
    <row r="124" spans="2:10" x14ac:dyDescent="0.3">
      <c r="B124" s="74" t="s">
        <v>323</v>
      </c>
      <c r="C124" s="64" t="s">
        <v>477</v>
      </c>
      <c r="D124" s="16" t="s">
        <v>538</v>
      </c>
      <c r="E124" s="64">
        <v>5</v>
      </c>
      <c r="F124" s="16" t="s">
        <v>2104</v>
      </c>
      <c r="G124" s="64" t="s">
        <v>327</v>
      </c>
      <c r="H124" s="16" t="s">
        <v>2105</v>
      </c>
      <c r="I124" s="64" t="s">
        <v>1885</v>
      </c>
      <c r="J124" s="115">
        <v>923.63</v>
      </c>
    </row>
    <row r="125" spans="2:10" x14ac:dyDescent="0.3">
      <c r="B125" s="74" t="s">
        <v>323</v>
      </c>
      <c r="C125" s="64" t="s">
        <v>477</v>
      </c>
      <c r="D125" s="16" t="s">
        <v>538</v>
      </c>
      <c r="E125" s="64">
        <v>6</v>
      </c>
      <c r="F125" s="16" t="s">
        <v>2106</v>
      </c>
      <c r="G125" s="64" t="s">
        <v>327</v>
      </c>
      <c r="H125" s="16" t="s">
        <v>2107</v>
      </c>
      <c r="I125" s="64" t="s">
        <v>1886</v>
      </c>
      <c r="J125" s="115">
        <v>1458.83</v>
      </c>
    </row>
    <row r="126" spans="2:10" x14ac:dyDescent="0.3">
      <c r="B126" s="74" t="s">
        <v>323</v>
      </c>
      <c r="C126" s="64" t="s">
        <v>477</v>
      </c>
      <c r="D126" s="16" t="s">
        <v>538</v>
      </c>
      <c r="E126" s="64">
        <v>7</v>
      </c>
      <c r="F126" s="16" t="s">
        <v>2108</v>
      </c>
      <c r="G126" s="64" t="s">
        <v>327</v>
      </c>
      <c r="H126" s="16" t="s">
        <v>2109</v>
      </c>
      <c r="I126" s="64" t="s">
        <v>1894</v>
      </c>
      <c r="J126" s="115">
        <v>0.89</v>
      </c>
    </row>
    <row r="127" spans="2:10" x14ac:dyDescent="0.3">
      <c r="B127" s="74" t="s">
        <v>323</v>
      </c>
      <c r="C127" s="64" t="s">
        <v>477</v>
      </c>
      <c r="D127" s="16" t="s">
        <v>558</v>
      </c>
      <c r="E127" s="64">
        <v>1</v>
      </c>
      <c r="F127" s="16" t="s">
        <v>2110</v>
      </c>
      <c r="G127" s="64" t="s">
        <v>327</v>
      </c>
      <c r="H127" s="16" t="s">
        <v>2111</v>
      </c>
      <c r="I127" s="64" t="s">
        <v>1884</v>
      </c>
      <c r="J127" s="115">
        <v>153.26</v>
      </c>
    </row>
    <row r="128" spans="2:10" x14ac:dyDescent="0.3">
      <c r="B128" s="74" t="s">
        <v>323</v>
      </c>
      <c r="C128" s="64" t="s">
        <v>477</v>
      </c>
      <c r="D128" s="16" t="s">
        <v>558</v>
      </c>
      <c r="E128" s="64">
        <v>1</v>
      </c>
      <c r="F128" s="16" t="s">
        <v>2112</v>
      </c>
      <c r="G128" s="64" t="s">
        <v>327</v>
      </c>
      <c r="H128" s="16" t="s">
        <v>2113</v>
      </c>
      <c r="I128" s="64" t="s">
        <v>1885</v>
      </c>
      <c r="J128" s="115">
        <v>445.19</v>
      </c>
    </row>
    <row r="129" spans="2:10" x14ac:dyDescent="0.3">
      <c r="B129" s="74" t="s">
        <v>323</v>
      </c>
      <c r="C129" s="64" t="s">
        <v>477</v>
      </c>
      <c r="D129" s="16" t="s">
        <v>558</v>
      </c>
      <c r="E129" s="64">
        <v>1</v>
      </c>
      <c r="F129" s="16" t="s">
        <v>2114</v>
      </c>
      <c r="G129" s="64" t="s">
        <v>327</v>
      </c>
      <c r="H129" s="16" t="s">
        <v>2115</v>
      </c>
      <c r="I129" s="64" t="s">
        <v>1886</v>
      </c>
      <c r="J129" s="115">
        <v>729.01</v>
      </c>
    </row>
    <row r="130" spans="2:10" x14ac:dyDescent="0.3">
      <c r="B130" s="74" t="s">
        <v>323</v>
      </c>
      <c r="C130" s="64" t="s">
        <v>477</v>
      </c>
      <c r="D130" s="16" t="s">
        <v>558</v>
      </c>
      <c r="E130" s="64">
        <v>2</v>
      </c>
      <c r="F130" s="16" t="s">
        <v>2116</v>
      </c>
      <c r="G130" s="64" t="s">
        <v>327</v>
      </c>
      <c r="H130" s="16" t="s">
        <v>2117</v>
      </c>
      <c r="I130" s="64" t="s">
        <v>1884</v>
      </c>
      <c r="J130" s="115">
        <v>745.22</v>
      </c>
    </row>
    <row r="131" spans="2:10" x14ac:dyDescent="0.3">
      <c r="B131" s="74" t="s">
        <v>323</v>
      </c>
      <c r="C131" s="64" t="s">
        <v>477</v>
      </c>
      <c r="D131" s="16" t="s">
        <v>558</v>
      </c>
      <c r="E131" s="64">
        <v>2</v>
      </c>
      <c r="F131" s="16" t="s">
        <v>2118</v>
      </c>
      <c r="G131" s="64" t="s">
        <v>327</v>
      </c>
      <c r="H131" s="16" t="s">
        <v>2119</v>
      </c>
      <c r="I131" s="64" t="s">
        <v>1885</v>
      </c>
      <c r="J131" s="115">
        <v>2172.4299999999998</v>
      </c>
    </row>
    <row r="132" spans="2:10" x14ac:dyDescent="0.3">
      <c r="B132" s="74" t="s">
        <v>323</v>
      </c>
      <c r="C132" s="64" t="s">
        <v>477</v>
      </c>
      <c r="D132" s="16" t="s">
        <v>558</v>
      </c>
      <c r="E132" s="64">
        <v>2</v>
      </c>
      <c r="F132" s="16" t="s">
        <v>2120</v>
      </c>
      <c r="G132" s="64" t="s">
        <v>327</v>
      </c>
      <c r="H132" s="16" t="s">
        <v>2121</v>
      </c>
      <c r="I132" s="64" t="s">
        <v>1886</v>
      </c>
      <c r="J132" s="115">
        <v>3542.87</v>
      </c>
    </row>
    <row r="133" spans="2:10" x14ac:dyDescent="0.3">
      <c r="B133" s="74" t="s">
        <v>323</v>
      </c>
      <c r="C133" s="64" t="s">
        <v>477</v>
      </c>
      <c r="D133" s="16" t="s">
        <v>558</v>
      </c>
      <c r="E133" s="64">
        <v>3</v>
      </c>
      <c r="F133" s="16" t="s">
        <v>2122</v>
      </c>
      <c r="G133" s="64" t="s">
        <v>327</v>
      </c>
      <c r="H133" s="16" t="s">
        <v>2123</v>
      </c>
      <c r="I133" s="64" t="s">
        <v>1884</v>
      </c>
      <c r="J133" s="115">
        <v>2918.47</v>
      </c>
    </row>
    <row r="134" spans="2:10" x14ac:dyDescent="0.3">
      <c r="B134" s="74" t="s">
        <v>323</v>
      </c>
      <c r="C134" s="64" t="s">
        <v>477</v>
      </c>
      <c r="D134" s="16" t="s">
        <v>558</v>
      </c>
      <c r="E134" s="64">
        <v>3</v>
      </c>
      <c r="F134" s="16" t="s">
        <v>2124</v>
      </c>
      <c r="G134" s="64" t="s">
        <v>327</v>
      </c>
      <c r="H134" s="16" t="s">
        <v>2125</v>
      </c>
      <c r="I134" s="64" t="s">
        <v>1885</v>
      </c>
      <c r="J134" s="115">
        <v>8497.5300000000007</v>
      </c>
    </row>
    <row r="135" spans="2:10" x14ac:dyDescent="0.3">
      <c r="B135" s="74" t="s">
        <v>323</v>
      </c>
      <c r="C135" s="64" t="s">
        <v>477</v>
      </c>
      <c r="D135" s="16" t="s">
        <v>558</v>
      </c>
      <c r="E135" s="64">
        <v>3</v>
      </c>
      <c r="F135" s="16" t="s">
        <v>2126</v>
      </c>
      <c r="G135" s="64" t="s">
        <v>327</v>
      </c>
      <c r="H135" s="16" t="s">
        <v>2127</v>
      </c>
      <c r="I135" s="64" t="s">
        <v>1886</v>
      </c>
      <c r="J135" s="115">
        <v>13865.75</v>
      </c>
    </row>
    <row r="136" spans="2:10" x14ac:dyDescent="0.3">
      <c r="B136" s="74" t="s">
        <v>323</v>
      </c>
      <c r="C136" s="64" t="s">
        <v>477</v>
      </c>
      <c r="D136" s="16" t="s">
        <v>558</v>
      </c>
      <c r="E136" s="64">
        <v>4</v>
      </c>
      <c r="F136" s="16" t="s">
        <v>2128</v>
      </c>
      <c r="G136" s="64" t="s">
        <v>327</v>
      </c>
      <c r="H136" s="16" t="s">
        <v>2129</v>
      </c>
      <c r="I136" s="64" t="s">
        <v>1884</v>
      </c>
      <c r="J136" s="115">
        <v>153.26</v>
      </c>
    </row>
    <row r="137" spans="2:10" x14ac:dyDescent="0.3">
      <c r="B137" s="74" t="s">
        <v>323</v>
      </c>
      <c r="C137" s="64" t="s">
        <v>477</v>
      </c>
      <c r="D137" s="16" t="s">
        <v>558</v>
      </c>
      <c r="E137" s="64">
        <v>4</v>
      </c>
      <c r="F137" s="16" t="s">
        <v>2130</v>
      </c>
      <c r="G137" s="64" t="s">
        <v>327</v>
      </c>
      <c r="H137" s="16" t="s">
        <v>2131</v>
      </c>
      <c r="I137" s="64" t="s">
        <v>1885</v>
      </c>
      <c r="J137" s="115">
        <v>445.19</v>
      </c>
    </row>
    <row r="138" spans="2:10" x14ac:dyDescent="0.3">
      <c r="B138" s="74" t="s">
        <v>323</v>
      </c>
      <c r="C138" s="64" t="s">
        <v>477</v>
      </c>
      <c r="D138" s="16" t="s">
        <v>558</v>
      </c>
      <c r="E138" s="64">
        <v>4</v>
      </c>
      <c r="F138" s="16" t="s">
        <v>2132</v>
      </c>
      <c r="G138" s="64" t="s">
        <v>327</v>
      </c>
      <c r="H138" s="16" t="s">
        <v>2133</v>
      </c>
      <c r="I138" s="64" t="s">
        <v>1886</v>
      </c>
      <c r="J138" s="115">
        <v>729.01</v>
      </c>
    </row>
    <row r="139" spans="2:10" x14ac:dyDescent="0.3">
      <c r="B139" s="74" t="s">
        <v>323</v>
      </c>
      <c r="C139" s="64" t="s">
        <v>477</v>
      </c>
      <c r="D139" s="16" t="s">
        <v>558</v>
      </c>
      <c r="E139" s="64">
        <v>5</v>
      </c>
      <c r="F139" s="16" t="s">
        <v>2134</v>
      </c>
      <c r="G139" s="64" t="s">
        <v>327</v>
      </c>
      <c r="H139" s="16" t="s">
        <v>2135</v>
      </c>
      <c r="I139" s="64" t="s">
        <v>1884</v>
      </c>
      <c r="J139" s="115">
        <v>745.22</v>
      </c>
    </row>
    <row r="140" spans="2:10" x14ac:dyDescent="0.3">
      <c r="B140" s="74" t="s">
        <v>323</v>
      </c>
      <c r="C140" s="64" t="s">
        <v>477</v>
      </c>
      <c r="D140" s="16" t="s">
        <v>558</v>
      </c>
      <c r="E140" s="64">
        <v>5</v>
      </c>
      <c r="F140" s="16" t="s">
        <v>2136</v>
      </c>
      <c r="G140" s="64" t="s">
        <v>327</v>
      </c>
      <c r="H140" s="16" t="s">
        <v>2137</v>
      </c>
      <c r="I140" s="64" t="s">
        <v>1885</v>
      </c>
      <c r="J140" s="115">
        <v>2172.4299999999998</v>
      </c>
    </row>
    <row r="141" spans="2:10" x14ac:dyDescent="0.3">
      <c r="B141" s="74" t="s">
        <v>323</v>
      </c>
      <c r="C141" s="64" t="s">
        <v>477</v>
      </c>
      <c r="D141" s="16" t="s">
        <v>558</v>
      </c>
      <c r="E141" s="64">
        <v>5</v>
      </c>
      <c r="F141" s="16" t="s">
        <v>2138</v>
      </c>
      <c r="G141" s="64" t="s">
        <v>327</v>
      </c>
      <c r="H141" s="16" t="s">
        <v>2139</v>
      </c>
      <c r="I141" s="64" t="s">
        <v>1886</v>
      </c>
      <c r="J141" s="115">
        <v>3542.87</v>
      </c>
    </row>
    <row r="142" spans="2:10" x14ac:dyDescent="0.3">
      <c r="B142" s="74" t="s">
        <v>323</v>
      </c>
      <c r="C142" s="64" t="s">
        <v>477</v>
      </c>
      <c r="D142" s="16" t="s">
        <v>558</v>
      </c>
      <c r="E142" s="64">
        <v>6</v>
      </c>
      <c r="F142" s="16" t="s">
        <v>2140</v>
      </c>
      <c r="G142" s="64" t="s">
        <v>327</v>
      </c>
      <c r="H142" s="16" t="s">
        <v>2141</v>
      </c>
      <c r="I142" s="64" t="s">
        <v>1884</v>
      </c>
      <c r="J142" s="115">
        <v>2918.47</v>
      </c>
    </row>
    <row r="143" spans="2:10" x14ac:dyDescent="0.3">
      <c r="B143" s="74" t="s">
        <v>323</v>
      </c>
      <c r="C143" s="64" t="s">
        <v>477</v>
      </c>
      <c r="D143" s="16" t="s">
        <v>558</v>
      </c>
      <c r="E143" s="64">
        <v>6</v>
      </c>
      <c r="F143" s="16" t="s">
        <v>2142</v>
      </c>
      <c r="G143" s="64" t="s">
        <v>327</v>
      </c>
      <c r="H143" s="16" t="s">
        <v>2143</v>
      </c>
      <c r="I143" s="64" t="s">
        <v>1885</v>
      </c>
      <c r="J143" s="115">
        <v>8497.5300000000007</v>
      </c>
    </row>
    <row r="144" spans="2:10" x14ac:dyDescent="0.3">
      <c r="B144" s="74" t="s">
        <v>323</v>
      </c>
      <c r="C144" s="64" t="s">
        <v>477</v>
      </c>
      <c r="D144" s="16" t="s">
        <v>558</v>
      </c>
      <c r="E144" s="64">
        <v>6</v>
      </c>
      <c r="F144" s="16" t="s">
        <v>2144</v>
      </c>
      <c r="G144" s="64" t="s">
        <v>327</v>
      </c>
      <c r="H144" s="16" t="s">
        <v>2145</v>
      </c>
      <c r="I144" s="64" t="s">
        <v>1886</v>
      </c>
      <c r="J144" s="115">
        <v>13865.75</v>
      </c>
    </row>
    <row r="145" spans="2:10" x14ac:dyDescent="0.3">
      <c r="B145" s="74" t="s">
        <v>323</v>
      </c>
      <c r="C145" s="64" t="s">
        <v>477</v>
      </c>
      <c r="D145" s="16" t="s">
        <v>558</v>
      </c>
      <c r="E145" s="64">
        <v>7</v>
      </c>
      <c r="F145" s="16" t="s">
        <v>2146</v>
      </c>
      <c r="G145" s="64" t="s">
        <v>327</v>
      </c>
      <c r="H145" s="16" t="s">
        <v>2147</v>
      </c>
      <c r="I145" s="64" t="s">
        <v>1894</v>
      </c>
      <c r="J145" s="115">
        <v>0.42</v>
      </c>
    </row>
    <row r="146" spans="2:10" x14ac:dyDescent="0.3">
      <c r="B146" s="74" t="s">
        <v>323</v>
      </c>
      <c r="C146" s="64" t="s">
        <v>477</v>
      </c>
      <c r="D146" s="16" t="s">
        <v>558</v>
      </c>
      <c r="E146" s="64">
        <v>7</v>
      </c>
      <c r="F146" s="16" t="s">
        <v>2148</v>
      </c>
      <c r="G146" s="64" t="s">
        <v>327</v>
      </c>
      <c r="H146" s="16" t="s">
        <v>2149</v>
      </c>
      <c r="I146" s="64" t="s">
        <v>1894</v>
      </c>
      <c r="J146" s="115">
        <v>2.04</v>
      </c>
    </row>
    <row r="147" spans="2:10" x14ac:dyDescent="0.3">
      <c r="B147" s="74" t="s">
        <v>323</v>
      </c>
      <c r="C147" s="64" t="s">
        <v>477</v>
      </c>
      <c r="D147" s="16" t="s">
        <v>558</v>
      </c>
      <c r="E147" s="64">
        <v>7</v>
      </c>
      <c r="F147" s="16" t="s">
        <v>2150</v>
      </c>
      <c r="G147" s="64" t="s">
        <v>327</v>
      </c>
      <c r="H147" s="16" t="s">
        <v>2151</v>
      </c>
      <c r="I147" s="64" t="s">
        <v>1894</v>
      </c>
      <c r="J147" s="115">
        <v>7.99</v>
      </c>
    </row>
    <row r="148" spans="2:10" x14ac:dyDescent="0.3">
      <c r="B148" s="74" t="s">
        <v>323</v>
      </c>
      <c r="C148" s="64" t="s">
        <v>477</v>
      </c>
      <c r="D148" s="16" t="s">
        <v>601</v>
      </c>
      <c r="E148" s="64">
        <v>1</v>
      </c>
      <c r="F148" s="16" t="s">
        <v>2152</v>
      </c>
      <c r="G148" s="64" t="s">
        <v>327</v>
      </c>
      <c r="H148" s="16" t="s">
        <v>2153</v>
      </c>
      <c r="I148" s="64" t="s">
        <v>1884</v>
      </c>
      <c r="J148" s="115">
        <v>153.26</v>
      </c>
    </row>
    <row r="149" spans="2:10" x14ac:dyDescent="0.3">
      <c r="B149" s="74" t="s">
        <v>323</v>
      </c>
      <c r="C149" s="64" t="s">
        <v>477</v>
      </c>
      <c r="D149" s="16" t="s">
        <v>601</v>
      </c>
      <c r="E149" s="64">
        <v>1</v>
      </c>
      <c r="F149" s="16" t="s">
        <v>2154</v>
      </c>
      <c r="G149" s="64" t="s">
        <v>327</v>
      </c>
      <c r="H149" s="16" t="s">
        <v>2155</v>
      </c>
      <c r="I149" s="64" t="s">
        <v>1885</v>
      </c>
      <c r="J149" s="115">
        <v>445.19</v>
      </c>
    </row>
    <row r="150" spans="2:10" x14ac:dyDescent="0.3">
      <c r="B150" s="74" t="s">
        <v>323</v>
      </c>
      <c r="C150" s="64" t="s">
        <v>477</v>
      </c>
      <c r="D150" s="16" t="s">
        <v>601</v>
      </c>
      <c r="E150" s="64">
        <v>1</v>
      </c>
      <c r="F150" s="16" t="s">
        <v>2156</v>
      </c>
      <c r="G150" s="64" t="s">
        <v>327</v>
      </c>
      <c r="H150" s="16" t="s">
        <v>2157</v>
      </c>
      <c r="I150" s="64" t="s">
        <v>1886</v>
      </c>
      <c r="J150" s="115">
        <v>729.01</v>
      </c>
    </row>
    <row r="151" spans="2:10" x14ac:dyDescent="0.3">
      <c r="B151" s="74" t="s">
        <v>323</v>
      </c>
      <c r="C151" s="64" t="s">
        <v>477</v>
      </c>
      <c r="D151" s="16" t="s">
        <v>601</v>
      </c>
      <c r="E151" s="64">
        <v>2</v>
      </c>
      <c r="F151" s="16" t="s">
        <v>2158</v>
      </c>
      <c r="G151" s="64" t="s">
        <v>327</v>
      </c>
      <c r="H151" s="16" t="s">
        <v>2159</v>
      </c>
      <c r="I151" s="64" t="s">
        <v>1884</v>
      </c>
      <c r="J151" s="115">
        <v>745.22</v>
      </c>
    </row>
    <row r="152" spans="2:10" x14ac:dyDescent="0.3">
      <c r="B152" s="74" t="s">
        <v>323</v>
      </c>
      <c r="C152" s="64" t="s">
        <v>477</v>
      </c>
      <c r="D152" s="16" t="s">
        <v>601</v>
      </c>
      <c r="E152" s="64">
        <v>2</v>
      </c>
      <c r="F152" s="16" t="s">
        <v>2160</v>
      </c>
      <c r="G152" s="64" t="s">
        <v>327</v>
      </c>
      <c r="H152" s="16" t="s">
        <v>2161</v>
      </c>
      <c r="I152" s="64" t="s">
        <v>1885</v>
      </c>
      <c r="J152" s="115">
        <v>2172.4299999999998</v>
      </c>
    </row>
    <row r="153" spans="2:10" x14ac:dyDescent="0.3">
      <c r="B153" s="74" t="s">
        <v>323</v>
      </c>
      <c r="C153" s="64" t="s">
        <v>477</v>
      </c>
      <c r="D153" s="16" t="s">
        <v>601</v>
      </c>
      <c r="E153" s="64">
        <v>2</v>
      </c>
      <c r="F153" s="16" t="s">
        <v>2162</v>
      </c>
      <c r="G153" s="64" t="s">
        <v>327</v>
      </c>
      <c r="H153" s="16" t="s">
        <v>2163</v>
      </c>
      <c r="I153" s="64" t="s">
        <v>1886</v>
      </c>
      <c r="J153" s="115">
        <v>3542.87</v>
      </c>
    </row>
    <row r="154" spans="2:10" x14ac:dyDescent="0.3">
      <c r="B154" s="74" t="s">
        <v>323</v>
      </c>
      <c r="C154" s="64" t="s">
        <v>477</v>
      </c>
      <c r="D154" s="16" t="s">
        <v>601</v>
      </c>
      <c r="E154" s="64">
        <v>3</v>
      </c>
      <c r="F154" s="16" t="s">
        <v>2164</v>
      </c>
      <c r="G154" s="64" t="s">
        <v>327</v>
      </c>
      <c r="H154" s="16" t="s">
        <v>2165</v>
      </c>
      <c r="I154" s="64" t="s">
        <v>1884</v>
      </c>
      <c r="J154" s="115">
        <v>2918.47</v>
      </c>
    </row>
    <row r="155" spans="2:10" x14ac:dyDescent="0.3">
      <c r="B155" s="74" t="s">
        <v>323</v>
      </c>
      <c r="C155" s="64" t="s">
        <v>477</v>
      </c>
      <c r="D155" s="16" t="s">
        <v>601</v>
      </c>
      <c r="E155" s="64">
        <v>3</v>
      </c>
      <c r="F155" s="16" t="s">
        <v>2166</v>
      </c>
      <c r="G155" s="64" t="s">
        <v>327</v>
      </c>
      <c r="H155" s="16" t="s">
        <v>2167</v>
      </c>
      <c r="I155" s="64" t="s">
        <v>1885</v>
      </c>
      <c r="J155" s="115">
        <v>8497.5300000000007</v>
      </c>
    </row>
    <row r="156" spans="2:10" x14ac:dyDescent="0.3">
      <c r="B156" s="74" t="s">
        <v>323</v>
      </c>
      <c r="C156" s="64" t="s">
        <v>477</v>
      </c>
      <c r="D156" s="16" t="s">
        <v>601</v>
      </c>
      <c r="E156" s="64">
        <v>3</v>
      </c>
      <c r="F156" s="16" t="s">
        <v>2168</v>
      </c>
      <c r="G156" s="64" t="s">
        <v>327</v>
      </c>
      <c r="H156" s="16" t="s">
        <v>2169</v>
      </c>
      <c r="I156" s="64" t="s">
        <v>1886</v>
      </c>
      <c r="J156" s="115">
        <v>13865.75</v>
      </c>
    </row>
    <row r="157" spans="2:10" x14ac:dyDescent="0.3">
      <c r="B157" s="74" t="s">
        <v>323</v>
      </c>
      <c r="C157" s="64" t="s">
        <v>477</v>
      </c>
      <c r="D157" s="16" t="s">
        <v>601</v>
      </c>
      <c r="E157" s="64">
        <v>4</v>
      </c>
      <c r="F157" s="16" t="s">
        <v>2170</v>
      </c>
      <c r="G157" s="64" t="s">
        <v>327</v>
      </c>
      <c r="H157" s="16" t="s">
        <v>2171</v>
      </c>
      <c r="I157" s="64" t="s">
        <v>1884</v>
      </c>
      <c r="J157" s="115">
        <v>153.26</v>
      </c>
    </row>
    <row r="158" spans="2:10" x14ac:dyDescent="0.3">
      <c r="B158" s="74" t="s">
        <v>323</v>
      </c>
      <c r="C158" s="64" t="s">
        <v>477</v>
      </c>
      <c r="D158" s="16" t="s">
        <v>601</v>
      </c>
      <c r="E158" s="64">
        <v>4</v>
      </c>
      <c r="F158" s="16" t="s">
        <v>2172</v>
      </c>
      <c r="G158" s="64" t="s">
        <v>327</v>
      </c>
      <c r="H158" s="16" t="s">
        <v>2173</v>
      </c>
      <c r="I158" s="64" t="s">
        <v>1885</v>
      </c>
      <c r="J158" s="115">
        <v>445.19</v>
      </c>
    </row>
    <row r="159" spans="2:10" x14ac:dyDescent="0.3">
      <c r="B159" s="74" t="s">
        <v>323</v>
      </c>
      <c r="C159" s="64" t="s">
        <v>477</v>
      </c>
      <c r="D159" s="16" t="s">
        <v>601</v>
      </c>
      <c r="E159" s="64">
        <v>4</v>
      </c>
      <c r="F159" s="16" t="s">
        <v>2174</v>
      </c>
      <c r="G159" s="64" t="s">
        <v>327</v>
      </c>
      <c r="H159" s="16" t="s">
        <v>2175</v>
      </c>
      <c r="I159" s="64" t="s">
        <v>1886</v>
      </c>
      <c r="J159" s="115">
        <v>729.01</v>
      </c>
    </row>
    <row r="160" spans="2:10" x14ac:dyDescent="0.3">
      <c r="B160" s="74" t="s">
        <v>323</v>
      </c>
      <c r="C160" s="64" t="s">
        <v>477</v>
      </c>
      <c r="D160" s="16" t="s">
        <v>601</v>
      </c>
      <c r="E160" s="64">
        <v>5</v>
      </c>
      <c r="F160" s="16" t="s">
        <v>2176</v>
      </c>
      <c r="G160" s="64" t="s">
        <v>327</v>
      </c>
      <c r="H160" s="16" t="s">
        <v>2177</v>
      </c>
      <c r="I160" s="64" t="s">
        <v>1884</v>
      </c>
      <c r="J160" s="115">
        <v>745.22</v>
      </c>
    </row>
    <row r="161" spans="2:10" x14ac:dyDescent="0.3">
      <c r="B161" s="74" t="s">
        <v>323</v>
      </c>
      <c r="C161" s="64" t="s">
        <v>477</v>
      </c>
      <c r="D161" s="16" t="s">
        <v>601</v>
      </c>
      <c r="E161" s="64">
        <v>5</v>
      </c>
      <c r="F161" s="16" t="s">
        <v>2178</v>
      </c>
      <c r="G161" s="64" t="s">
        <v>327</v>
      </c>
      <c r="H161" s="16" t="s">
        <v>2179</v>
      </c>
      <c r="I161" s="64" t="s">
        <v>1885</v>
      </c>
      <c r="J161" s="115">
        <v>2172.4299999999998</v>
      </c>
    </row>
    <row r="162" spans="2:10" x14ac:dyDescent="0.3">
      <c r="B162" s="74" t="s">
        <v>323</v>
      </c>
      <c r="C162" s="64" t="s">
        <v>477</v>
      </c>
      <c r="D162" s="16" t="s">
        <v>601</v>
      </c>
      <c r="E162" s="64">
        <v>5</v>
      </c>
      <c r="F162" s="16" t="s">
        <v>2180</v>
      </c>
      <c r="G162" s="64" t="s">
        <v>327</v>
      </c>
      <c r="H162" s="16" t="s">
        <v>2181</v>
      </c>
      <c r="I162" s="64" t="s">
        <v>1886</v>
      </c>
      <c r="J162" s="115">
        <v>3542.87</v>
      </c>
    </row>
    <row r="163" spans="2:10" x14ac:dyDescent="0.3">
      <c r="B163" s="74" t="s">
        <v>323</v>
      </c>
      <c r="C163" s="64" t="s">
        <v>477</v>
      </c>
      <c r="D163" s="16" t="s">
        <v>601</v>
      </c>
      <c r="E163" s="64">
        <v>6</v>
      </c>
      <c r="F163" s="16" t="s">
        <v>2182</v>
      </c>
      <c r="G163" s="64" t="s">
        <v>327</v>
      </c>
      <c r="H163" s="16" t="s">
        <v>2183</v>
      </c>
      <c r="I163" s="64" t="s">
        <v>1884</v>
      </c>
      <c r="J163" s="115">
        <v>2918.47</v>
      </c>
    </row>
    <row r="164" spans="2:10" x14ac:dyDescent="0.3">
      <c r="B164" s="74" t="s">
        <v>323</v>
      </c>
      <c r="C164" s="64" t="s">
        <v>477</v>
      </c>
      <c r="D164" s="16" t="s">
        <v>601</v>
      </c>
      <c r="E164" s="64">
        <v>6</v>
      </c>
      <c r="F164" s="16" t="s">
        <v>2184</v>
      </c>
      <c r="G164" s="64" t="s">
        <v>327</v>
      </c>
      <c r="H164" s="16" t="s">
        <v>2185</v>
      </c>
      <c r="I164" s="64" t="s">
        <v>1885</v>
      </c>
      <c r="J164" s="115">
        <v>8497.5300000000007</v>
      </c>
    </row>
    <row r="165" spans="2:10" x14ac:dyDescent="0.3">
      <c r="B165" s="74" t="s">
        <v>323</v>
      </c>
      <c r="C165" s="64" t="s">
        <v>477</v>
      </c>
      <c r="D165" s="16" t="s">
        <v>601</v>
      </c>
      <c r="E165" s="64">
        <v>6</v>
      </c>
      <c r="F165" s="16" t="s">
        <v>2186</v>
      </c>
      <c r="G165" s="64" t="s">
        <v>327</v>
      </c>
      <c r="H165" s="16" t="s">
        <v>2187</v>
      </c>
      <c r="I165" s="64" t="s">
        <v>1886</v>
      </c>
      <c r="J165" s="115">
        <v>13865.75</v>
      </c>
    </row>
    <row r="166" spans="2:10" x14ac:dyDescent="0.3">
      <c r="B166" s="74" t="s">
        <v>323</v>
      </c>
      <c r="C166" s="64" t="s">
        <v>477</v>
      </c>
      <c r="D166" s="16" t="s">
        <v>601</v>
      </c>
      <c r="E166" s="64">
        <v>7</v>
      </c>
      <c r="F166" s="16" t="s">
        <v>2188</v>
      </c>
      <c r="G166" s="64" t="s">
        <v>327</v>
      </c>
      <c r="H166" s="16" t="s">
        <v>2189</v>
      </c>
      <c r="I166" s="64" t="s">
        <v>1894</v>
      </c>
      <c r="J166" s="115">
        <v>0.42</v>
      </c>
    </row>
    <row r="167" spans="2:10" x14ac:dyDescent="0.3">
      <c r="B167" s="74" t="s">
        <v>323</v>
      </c>
      <c r="C167" s="64" t="s">
        <v>477</v>
      </c>
      <c r="D167" s="16" t="s">
        <v>601</v>
      </c>
      <c r="E167" s="64">
        <v>7</v>
      </c>
      <c r="F167" s="16" t="s">
        <v>2190</v>
      </c>
      <c r="G167" s="64" t="s">
        <v>327</v>
      </c>
      <c r="H167" s="16" t="s">
        <v>2191</v>
      </c>
      <c r="I167" s="64" t="s">
        <v>1894</v>
      </c>
      <c r="J167" s="115">
        <v>2.04</v>
      </c>
    </row>
    <row r="168" spans="2:10" x14ac:dyDescent="0.3">
      <c r="B168" s="74" t="s">
        <v>323</v>
      </c>
      <c r="C168" s="64" t="s">
        <v>477</v>
      </c>
      <c r="D168" s="16" t="s">
        <v>601</v>
      </c>
      <c r="E168" s="64">
        <v>7</v>
      </c>
      <c r="F168" s="16" t="s">
        <v>2192</v>
      </c>
      <c r="G168" s="64" t="s">
        <v>327</v>
      </c>
      <c r="H168" s="16" t="s">
        <v>2193</v>
      </c>
      <c r="I168" s="64" t="s">
        <v>1894</v>
      </c>
      <c r="J168" s="115">
        <v>7.99</v>
      </c>
    </row>
    <row r="169" spans="2:10" x14ac:dyDescent="0.3">
      <c r="B169" s="74" t="s">
        <v>323</v>
      </c>
      <c r="C169" s="64" t="s">
        <v>644</v>
      </c>
      <c r="D169" s="16" t="s">
        <v>645</v>
      </c>
      <c r="E169" s="64">
        <v>1</v>
      </c>
      <c r="F169" s="16" t="s">
        <v>2194</v>
      </c>
      <c r="G169" s="64" t="s">
        <v>327</v>
      </c>
      <c r="H169" s="16" t="s">
        <v>2195</v>
      </c>
      <c r="I169" s="64" t="s">
        <v>1884</v>
      </c>
      <c r="J169" s="115">
        <v>55.95</v>
      </c>
    </row>
    <row r="170" spans="2:10" x14ac:dyDescent="0.3">
      <c r="B170" s="74" t="s">
        <v>323</v>
      </c>
      <c r="C170" s="64" t="s">
        <v>644</v>
      </c>
      <c r="D170" s="16" t="s">
        <v>645</v>
      </c>
      <c r="E170" s="64">
        <v>2</v>
      </c>
      <c r="F170" s="16" t="s">
        <v>2196</v>
      </c>
      <c r="G170" s="64" t="s">
        <v>327</v>
      </c>
      <c r="H170" s="16" t="s">
        <v>2197</v>
      </c>
      <c r="I170" s="64" t="s">
        <v>1885</v>
      </c>
      <c r="J170" s="115">
        <v>145.16</v>
      </c>
    </row>
    <row r="171" spans="2:10" x14ac:dyDescent="0.3">
      <c r="B171" s="74" t="s">
        <v>323</v>
      </c>
      <c r="C171" s="64" t="s">
        <v>644</v>
      </c>
      <c r="D171" s="16" t="s">
        <v>645</v>
      </c>
      <c r="E171" s="64">
        <v>3</v>
      </c>
      <c r="F171" s="16" t="s">
        <v>2198</v>
      </c>
      <c r="G171" s="64" t="s">
        <v>327</v>
      </c>
      <c r="H171" s="16" t="s">
        <v>2199</v>
      </c>
      <c r="I171" s="64" t="s">
        <v>1886</v>
      </c>
      <c r="J171" s="115">
        <v>201.92</v>
      </c>
    </row>
    <row r="172" spans="2:10" x14ac:dyDescent="0.3">
      <c r="B172" s="74" t="s">
        <v>323</v>
      </c>
      <c r="C172" s="64" t="s">
        <v>644</v>
      </c>
      <c r="D172" s="16" t="s">
        <v>652</v>
      </c>
      <c r="E172" s="64">
        <v>1</v>
      </c>
      <c r="F172" s="16" t="s">
        <v>2200</v>
      </c>
      <c r="G172" s="64" t="s">
        <v>327</v>
      </c>
      <c r="H172" s="16" t="s">
        <v>2201</v>
      </c>
      <c r="I172" s="64" t="s">
        <v>1884</v>
      </c>
      <c r="J172" s="115">
        <v>30.16</v>
      </c>
    </row>
    <row r="173" spans="2:10" x14ac:dyDescent="0.3">
      <c r="B173" s="74" t="s">
        <v>323</v>
      </c>
      <c r="C173" s="64" t="s">
        <v>644</v>
      </c>
      <c r="D173" s="16" t="s">
        <v>652</v>
      </c>
      <c r="E173" s="64">
        <v>2</v>
      </c>
      <c r="F173" s="16" t="s">
        <v>2202</v>
      </c>
      <c r="G173" s="64" t="s">
        <v>327</v>
      </c>
      <c r="H173" s="16" t="s">
        <v>2203</v>
      </c>
      <c r="I173" s="64" t="s">
        <v>1897</v>
      </c>
      <c r="J173" s="115">
        <v>0.09</v>
      </c>
    </row>
    <row r="174" spans="2:10" x14ac:dyDescent="0.3">
      <c r="B174" s="74" t="s">
        <v>323</v>
      </c>
      <c r="C174" s="64" t="s">
        <v>644</v>
      </c>
      <c r="D174" s="16" t="s">
        <v>657</v>
      </c>
      <c r="E174" s="64">
        <v>1</v>
      </c>
      <c r="F174" s="16" t="s">
        <v>2204</v>
      </c>
      <c r="G174" s="64" t="s">
        <v>327</v>
      </c>
      <c r="H174" s="16" t="s">
        <v>2205</v>
      </c>
      <c r="I174" s="64" t="s">
        <v>1884</v>
      </c>
      <c r="J174" s="115">
        <v>185.7</v>
      </c>
    </row>
    <row r="175" spans="2:10" x14ac:dyDescent="0.3">
      <c r="B175" s="74" t="s">
        <v>323</v>
      </c>
      <c r="C175" s="64" t="s">
        <v>644</v>
      </c>
      <c r="D175" s="16" t="s">
        <v>657</v>
      </c>
      <c r="E175" s="64">
        <v>2</v>
      </c>
      <c r="F175" s="16" t="s">
        <v>2206</v>
      </c>
      <c r="G175" s="64" t="s">
        <v>327</v>
      </c>
      <c r="H175" s="16" t="s">
        <v>2207</v>
      </c>
      <c r="I175" s="64" t="s">
        <v>1885</v>
      </c>
      <c r="J175" s="115">
        <v>404.64</v>
      </c>
    </row>
    <row r="176" spans="2:10" x14ac:dyDescent="0.3">
      <c r="B176" s="74" t="s">
        <v>323</v>
      </c>
      <c r="C176" s="64" t="s">
        <v>644</v>
      </c>
      <c r="D176" s="16" t="s">
        <v>657</v>
      </c>
      <c r="E176" s="64">
        <v>3</v>
      </c>
      <c r="F176" s="16" t="s">
        <v>2208</v>
      </c>
      <c r="G176" s="64" t="s">
        <v>327</v>
      </c>
      <c r="H176" s="16" t="s">
        <v>2209</v>
      </c>
      <c r="I176" s="64" t="s">
        <v>1886</v>
      </c>
      <c r="J176" s="115">
        <v>574.94000000000005</v>
      </c>
    </row>
    <row r="177" spans="2:10" x14ac:dyDescent="0.3">
      <c r="B177" s="74" t="s">
        <v>323</v>
      </c>
      <c r="C177" s="64" t="s">
        <v>644</v>
      </c>
      <c r="D177" s="16" t="s">
        <v>664</v>
      </c>
      <c r="E177" s="64">
        <v>1</v>
      </c>
      <c r="F177" s="16" t="s">
        <v>2210</v>
      </c>
      <c r="G177" s="64" t="s">
        <v>327</v>
      </c>
      <c r="H177" s="16" t="s">
        <v>2211</v>
      </c>
      <c r="I177" s="64" t="s">
        <v>1884</v>
      </c>
      <c r="J177" s="115">
        <v>169.17</v>
      </c>
    </row>
    <row r="178" spans="2:10" x14ac:dyDescent="0.3">
      <c r="B178" s="74" t="s">
        <v>323</v>
      </c>
      <c r="C178" s="64" t="s">
        <v>644</v>
      </c>
      <c r="D178" s="16" t="s">
        <v>664</v>
      </c>
      <c r="E178" s="64">
        <v>2</v>
      </c>
      <c r="F178" s="16" t="s">
        <v>2212</v>
      </c>
      <c r="G178" s="64" t="s">
        <v>327</v>
      </c>
      <c r="H178" s="16" t="s">
        <v>2213</v>
      </c>
      <c r="I178" s="64" t="s">
        <v>1897</v>
      </c>
      <c r="J178" s="115">
        <v>0.46</v>
      </c>
    </row>
    <row r="179" spans="2:10" x14ac:dyDescent="0.3">
      <c r="B179" s="74" t="s">
        <v>323</v>
      </c>
      <c r="C179" s="64" t="s">
        <v>644</v>
      </c>
      <c r="D179" s="16" t="s">
        <v>669</v>
      </c>
      <c r="E179" s="64">
        <v>1</v>
      </c>
      <c r="F179" s="16" t="s">
        <v>2214</v>
      </c>
      <c r="G179" s="64" t="s">
        <v>327</v>
      </c>
      <c r="H179" s="16" t="s">
        <v>2215</v>
      </c>
      <c r="I179" s="64" t="s">
        <v>1884</v>
      </c>
      <c r="J179" s="115">
        <v>380.31</v>
      </c>
    </row>
    <row r="180" spans="2:10" x14ac:dyDescent="0.3">
      <c r="B180" s="74" t="s">
        <v>323</v>
      </c>
      <c r="C180" s="64" t="s">
        <v>644</v>
      </c>
      <c r="D180" s="16" t="s">
        <v>669</v>
      </c>
      <c r="E180" s="64">
        <v>2</v>
      </c>
      <c r="F180" s="16" t="s">
        <v>2216</v>
      </c>
      <c r="G180" s="64" t="s">
        <v>327</v>
      </c>
      <c r="H180" s="16" t="s">
        <v>2217</v>
      </c>
      <c r="I180" s="64" t="s">
        <v>1885</v>
      </c>
      <c r="J180" s="115">
        <v>810.1</v>
      </c>
    </row>
    <row r="181" spans="2:10" x14ac:dyDescent="0.3">
      <c r="B181" s="74" t="s">
        <v>323</v>
      </c>
      <c r="C181" s="64" t="s">
        <v>644</v>
      </c>
      <c r="D181" s="16" t="s">
        <v>669</v>
      </c>
      <c r="E181" s="64">
        <v>3</v>
      </c>
      <c r="F181" s="16" t="s">
        <v>2218</v>
      </c>
      <c r="G181" s="64" t="s">
        <v>327</v>
      </c>
      <c r="H181" s="16" t="s">
        <v>2219</v>
      </c>
      <c r="I181" s="64" t="s">
        <v>1886</v>
      </c>
      <c r="J181" s="115">
        <v>1150.68</v>
      </c>
    </row>
    <row r="182" spans="2:10" x14ac:dyDescent="0.3">
      <c r="B182" s="74" t="s">
        <v>323</v>
      </c>
      <c r="C182" s="64" t="s">
        <v>644</v>
      </c>
      <c r="D182" s="16" t="s">
        <v>676</v>
      </c>
      <c r="E182" s="64">
        <v>1</v>
      </c>
      <c r="F182" s="16" t="s">
        <v>2220</v>
      </c>
      <c r="G182" s="64" t="s">
        <v>327</v>
      </c>
      <c r="H182" s="16" t="s">
        <v>2221</v>
      </c>
      <c r="I182" s="64" t="s">
        <v>1884</v>
      </c>
      <c r="J182" s="115">
        <v>338.65</v>
      </c>
    </row>
    <row r="183" spans="2:10" x14ac:dyDescent="0.3">
      <c r="B183" s="74" t="s">
        <v>323</v>
      </c>
      <c r="C183" s="64" t="s">
        <v>644</v>
      </c>
      <c r="D183" s="16" t="s">
        <v>676</v>
      </c>
      <c r="E183" s="64">
        <v>2</v>
      </c>
      <c r="F183" s="16" t="s">
        <v>2222</v>
      </c>
      <c r="G183" s="64" t="s">
        <v>327</v>
      </c>
      <c r="H183" s="16" t="s">
        <v>2223</v>
      </c>
      <c r="I183" s="64" t="s">
        <v>1897</v>
      </c>
      <c r="J183" s="115">
        <v>0.93</v>
      </c>
    </row>
    <row r="184" spans="2:10" x14ac:dyDescent="0.3">
      <c r="B184" s="74" t="s">
        <v>323</v>
      </c>
      <c r="C184" s="64" t="s">
        <v>644</v>
      </c>
      <c r="D184" s="16" t="s">
        <v>681</v>
      </c>
      <c r="E184" s="64">
        <v>1</v>
      </c>
      <c r="F184" s="16" t="s">
        <v>2224</v>
      </c>
      <c r="G184" s="64" t="s">
        <v>327</v>
      </c>
      <c r="H184" s="16" t="s">
        <v>2225</v>
      </c>
      <c r="I184" s="64" t="s">
        <v>1884</v>
      </c>
      <c r="J184" s="115">
        <v>453.3</v>
      </c>
    </row>
    <row r="185" spans="2:10" x14ac:dyDescent="0.3">
      <c r="B185" s="74" t="s">
        <v>323</v>
      </c>
      <c r="C185" s="64" t="s">
        <v>644</v>
      </c>
      <c r="D185" s="16" t="s">
        <v>681</v>
      </c>
      <c r="E185" s="64">
        <v>2</v>
      </c>
      <c r="F185" s="16" t="s">
        <v>2226</v>
      </c>
      <c r="G185" s="64" t="s">
        <v>327</v>
      </c>
      <c r="H185" s="16" t="s">
        <v>2227</v>
      </c>
      <c r="I185" s="64" t="s">
        <v>1885</v>
      </c>
      <c r="J185" s="115">
        <v>972.28</v>
      </c>
    </row>
    <row r="186" spans="2:10" x14ac:dyDescent="0.3">
      <c r="B186" s="74" t="s">
        <v>323</v>
      </c>
      <c r="C186" s="64" t="s">
        <v>644</v>
      </c>
      <c r="D186" s="16" t="s">
        <v>681</v>
      </c>
      <c r="E186" s="64">
        <v>3</v>
      </c>
      <c r="F186" s="16" t="s">
        <v>2228</v>
      </c>
      <c r="G186" s="64" t="s">
        <v>327</v>
      </c>
      <c r="H186" s="16" t="s">
        <v>2229</v>
      </c>
      <c r="I186" s="64" t="s">
        <v>1886</v>
      </c>
      <c r="J186" s="115">
        <v>1377.74</v>
      </c>
    </row>
    <row r="187" spans="2:10" x14ac:dyDescent="0.3">
      <c r="B187" s="74" t="s">
        <v>323</v>
      </c>
      <c r="C187" s="64" t="s">
        <v>644</v>
      </c>
      <c r="D187" s="16" t="s">
        <v>688</v>
      </c>
      <c r="E187" s="64">
        <v>1</v>
      </c>
      <c r="F187" s="16" t="s">
        <v>2230</v>
      </c>
      <c r="G187" s="64" t="s">
        <v>327</v>
      </c>
      <c r="H187" s="16" t="s">
        <v>2231</v>
      </c>
      <c r="I187" s="64" t="s">
        <v>1884</v>
      </c>
      <c r="J187" s="115">
        <v>406.48</v>
      </c>
    </row>
    <row r="188" spans="2:10" x14ac:dyDescent="0.3">
      <c r="B188" s="74" t="s">
        <v>323</v>
      </c>
      <c r="C188" s="64" t="s">
        <v>644</v>
      </c>
      <c r="D188" s="16" t="s">
        <v>688</v>
      </c>
      <c r="E188" s="64">
        <v>2</v>
      </c>
      <c r="F188" s="16" t="s">
        <v>2232</v>
      </c>
      <c r="G188" s="64" t="s">
        <v>327</v>
      </c>
      <c r="H188" s="16" t="s">
        <v>2233</v>
      </c>
      <c r="I188" s="64" t="s">
        <v>1897</v>
      </c>
      <c r="J188" s="115">
        <v>1.1200000000000001</v>
      </c>
    </row>
    <row r="189" spans="2:10" x14ac:dyDescent="0.3">
      <c r="B189" s="74" t="s">
        <v>323</v>
      </c>
      <c r="C189" s="64" t="s">
        <v>1273</v>
      </c>
      <c r="D189" s="16" t="s">
        <v>1274</v>
      </c>
      <c r="E189" s="64">
        <v>1</v>
      </c>
      <c r="F189" s="16" t="s">
        <v>2234</v>
      </c>
      <c r="G189" s="64" t="s">
        <v>327</v>
      </c>
      <c r="H189" s="16" t="s">
        <v>2235</v>
      </c>
      <c r="I189" s="64" t="s">
        <v>1884</v>
      </c>
      <c r="J189" s="115">
        <v>16.87</v>
      </c>
    </row>
    <row r="190" spans="2:10" x14ac:dyDescent="0.3">
      <c r="B190" s="74" t="s">
        <v>323</v>
      </c>
      <c r="C190" s="64" t="s">
        <v>1273</v>
      </c>
      <c r="D190" s="16" t="s">
        <v>1274</v>
      </c>
      <c r="E190" s="64">
        <v>2</v>
      </c>
      <c r="F190" s="16" t="s">
        <v>2236</v>
      </c>
      <c r="G190" s="64" t="s">
        <v>327</v>
      </c>
      <c r="H190" s="16" t="s">
        <v>2237</v>
      </c>
      <c r="I190" s="64" t="s">
        <v>1884</v>
      </c>
      <c r="J190" s="115">
        <v>11.28</v>
      </c>
    </row>
    <row r="191" spans="2:10" x14ac:dyDescent="0.3">
      <c r="B191" s="74" t="s">
        <v>323</v>
      </c>
      <c r="C191" s="64" t="s">
        <v>1273</v>
      </c>
      <c r="D191" s="16" t="s">
        <v>1274</v>
      </c>
      <c r="E191" s="64">
        <v>3</v>
      </c>
      <c r="F191" s="16" t="s">
        <v>2238</v>
      </c>
      <c r="G191" s="64" t="s">
        <v>327</v>
      </c>
      <c r="H191" s="16" t="s">
        <v>2239</v>
      </c>
      <c r="I191" s="64" t="s">
        <v>1884</v>
      </c>
      <c r="J191" s="115">
        <v>8.64</v>
      </c>
    </row>
    <row r="192" spans="2:10" x14ac:dyDescent="0.3">
      <c r="B192" s="74" t="s">
        <v>323</v>
      </c>
      <c r="C192" s="64" t="s">
        <v>1273</v>
      </c>
      <c r="D192" s="16" t="s">
        <v>1274</v>
      </c>
      <c r="E192" s="64">
        <v>4</v>
      </c>
      <c r="F192" s="16" t="s">
        <v>2240</v>
      </c>
      <c r="G192" s="64" t="s">
        <v>327</v>
      </c>
      <c r="H192" s="16" t="s">
        <v>2241</v>
      </c>
      <c r="I192" s="64" t="s">
        <v>1884</v>
      </c>
      <c r="J192" s="115">
        <v>6.49</v>
      </c>
    </row>
    <row r="193" spans="2:10" x14ac:dyDescent="0.3">
      <c r="B193" s="74" t="s">
        <v>323</v>
      </c>
      <c r="C193" s="64" t="s">
        <v>1273</v>
      </c>
      <c r="D193" s="16" t="s">
        <v>1274</v>
      </c>
      <c r="E193" s="64">
        <v>5</v>
      </c>
      <c r="F193" s="16" t="s">
        <v>2242</v>
      </c>
      <c r="G193" s="64" t="s">
        <v>327</v>
      </c>
      <c r="H193" s="16" t="s">
        <v>2243</v>
      </c>
      <c r="I193" s="64" t="s">
        <v>1884</v>
      </c>
      <c r="J193" s="115">
        <v>5.19</v>
      </c>
    </row>
    <row r="194" spans="2:10" x14ac:dyDescent="0.3">
      <c r="B194" s="74" t="s">
        <v>323</v>
      </c>
      <c r="C194" s="64" t="s">
        <v>1273</v>
      </c>
      <c r="D194" s="16" t="s">
        <v>1274</v>
      </c>
      <c r="E194" s="64">
        <v>6</v>
      </c>
      <c r="F194" s="16" t="s">
        <v>2244</v>
      </c>
      <c r="G194" s="64" t="s">
        <v>327</v>
      </c>
      <c r="H194" s="16" t="s">
        <v>2245</v>
      </c>
      <c r="I194" s="64" t="s">
        <v>1884</v>
      </c>
      <c r="J194" s="115">
        <v>4.79</v>
      </c>
    </row>
    <row r="195" spans="2:10" x14ac:dyDescent="0.3">
      <c r="B195" s="74" t="s">
        <v>323</v>
      </c>
      <c r="C195" s="64" t="s">
        <v>1273</v>
      </c>
      <c r="D195" s="16" t="s">
        <v>1274</v>
      </c>
      <c r="E195" s="64">
        <v>7</v>
      </c>
      <c r="F195" s="16" t="s">
        <v>2246</v>
      </c>
      <c r="G195" s="64" t="s">
        <v>327</v>
      </c>
      <c r="H195" s="16" t="s">
        <v>2247</v>
      </c>
      <c r="I195" s="64" t="s">
        <v>1884</v>
      </c>
      <c r="J195" s="115">
        <v>4.3499999999999996</v>
      </c>
    </row>
    <row r="196" spans="2:10" x14ac:dyDescent="0.3">
      <c r="B196" s="74" t="s">
        <v>323</v>
      </c>
      <c r="C196" s="64" t="s">
        <v>1273</v>
      </c>
      <c r="D196" s="16" t="s">
        <v>1274</v>
      </c>
      <c r="E196" s="64">
        <v>8</v>
      </c>
      <c r="F196" s="16" t="s">
        <v>2248</v>
      </c>
      <c r="G196" s="64" t="s">
        <v>327</v>
      </c>
      <c r="H196" s="16" t="s">
        <v>2249</v>
      </c>
      <c r="I196" s="64" t="s">
        <v>1884</v>
      </c>
      <c r="J196" s="115">
        <v>3.89</v>
      </c>
    </row>
    <row r="197" spans="2:10" x14ac:dyDescent="0.3">
      <c r="B197" s="74" t="s">
        <v>323</v>
      </c>
      <c r="C197" s="64" t="s">
        <v>1273</v>
      </c>
      <c r="D197" s="16" t="s">
        <v>1291</v>
      </c>
      <c r="E197" s="64">
        <v>1</v>
      </c>
      <c r="F197" s="16" t="s">
        <v>2250</v>
      </c>
      <c r="G197" s="64" t="s">
        <v>327</v>
      </c>
      <c r="H197" s="16" t="s">
        <v>2251</v>
      </c>
      <c r="I197" s="64" t="s">
        <v>1884</v>
      </c>
      <c r="J197" s="115">
        <v>16.87</v>
      </c>
    </row>
    <row r="198" spans="2:10" x14ac:dyDescent="0.3">
      <c r="B198" s="74" t="s">
        <v>323</v>
      </c>
      <c r="C198" s="64" t="s">
        <v>1273</v>
      </c>
      <c r="D198" s="16" t="s">
        <v>1291</v>
      </c>
      <c r="E198" s="64">
        <v>2</v>
      </c>
      <c r="F198" s="16" t="s">
        <v>2252</v>
      </c>
      <c r="G198" s="64" t="s">
        <v>327</v>
      </c>
      <c r="H198" s="16" t="s">
        <v>2253</v>
      </c>
      <c r="I198" s="64" t="s">
        <v>1884</v>
      </c>
      <c r="J198" s="115">
        <v>11.28</v>
      </c>
    </row>
    <row r="199" spans="2:10" x14ac:dyDescent="0.3">
      <c r="B199" s="74" t="s">
        <v>323</v>
      </c>
      <c r="C199" s="64" t="s">
        <v>1273</v>
      </c>
      <c r="D199" s="16" t="s">
        <v>1291</v>
      </c>
      <c r="E199" s="64">
        <v>3</v>
      </c>
      <c r="F199" s="16" t="s">
        <v>2254</v>
      </c>
      <c r="G199" s="64" t="s">
        <v>327</v>
      </c>
      <c r="H199" s="16" t="s">
        <v>2255</v>
      </c>
      <c r="I199" s="64" t="s">
        <v>1884</v>
      </c>
      <c r="J199" s="115">
        <v>8.64</v>
      </c>
    </row>
    <row r="200" spans="2:10" x14ac:dyDescent="0.3">
      <c r="B200" s="74" t="s">
        <v>323</v>
      </c>
      <c r="C200" s="64" t="s">
        <v>1273</v>
      </c>
      <c r="D200" s="16" t="s">
        <v>1291</v>
      </c>
      <c r="E200" s="64">
        <v>4</v>
      </c>
      <c r="F200" s="16" t="s">
        <v>2256</v>
      </c>
      <c r="G200" s="64" t="s">
        <v>327</v>
      </c>
      <c r="H200" s="16" t="s">
        <v>2257</v>
      </c>
      <c r="I200" s="64" t="s">
        <v>1884</v>
      </c>
      <c r="J200" s="115">
        <v>6.49</v>
      </c>
    </row>
    <row r="201" spans="2:10" x14ac:dyDescent="0.3">
      <c r="B201" s="74" t="s">
        <v>323</v>
      </c>
      <c r="C201" s="64" t="s">
        <v>1273</v>
      </c>
      <c r="D201" s="16" t="s">
        <v>1291</v>
      </c>
      <c r="E201" s="64">
        <v>5</v>
      </c>
      <c r="F201" s="16" t="s">
        <v>2258</v>
      </c>
      <c r="G201" s="64" t="s">
        <v>327</v>
      </c>
      <c r="H201" s="16" t="s">
        <v>2259</v>
      </c>
      <c r="I201" s="64" t="s">
        <v>1884</v>
      </c>
      <c r="J201" s="115">
        <v>5.19</v>
      </c>
    </row>
    <row r="202" spans="2:10" x14ac:dyDescent="0.3">
      <c r="B202" s="74" t="s">
        <v>323</v>
      </c>
      <c r="C202" s="64" t="s">
        <v>1273</v>
      </c>
      <c r="D202" s="16" t="s">
        <v>1291</v>
      </c>
      <c r="E202" s="64">
        <v>6</v>
      </c>
      <c r="F202" s="16" t="s">
        <v>2260</v>
      </c>
      <c r="G202" s="64" t="s">
        <v>327</v>
      </c>
      <c r="H202" s="16" t="s">
        <v>2261</v>
      </c>
      <c r="I202" s="64" t="s">
        <v>1884</v>
      </c>
      <c r="J202" s="115">
        <v>4.79</v>
      </c>
    </row>
    <row r="203" spans="2:10" x14ac:dyDescent="0.3">
      <c r="B203" s="74" t="s">
        <v>323</v>
      </c>
      <c r="C203" s="64" t="s">
        <v>1273</v>
      </c>
      <c r="D203" s="16" t="s">
        <v>1291</v>
      </c>
      <c r="E203" s="64">
        <v>7</v>
      </c>
      <c r="F203" s="16" t="s">
        <v>2262</v>
      </c>
      <c r="G203" s="64" t="s">
        <v>327</v>
      </c>
      <c r="H203" s="16" t="s">
        <v>2263</v>
      </c>
      <c r="I203" s="64" t="s">
        <v>1884</v>
      </c>
      <c r="J203" s="115">
        <v>4.3499999999999996</v>
      </c>
    </row>
    <row r="204" spans="2:10" x14ac:dyDescent="0.3">
      <c r="B204" s="74" t="s">
        <v>323</v>
      </c>
      <c r="C204" s="64" t="s">
        <v>1273</v>
      </c>
      <c r="D204" s="16" t="s">
        <v>1291</v>
      </c>
      <c r="E204" s="64">
        <v>8</v>
      </c>
      <c r="F204" s="16" t="s">
        <v>2264</v>
      </c>
      <c r="G204" s="64" t="s">
        <v>327</v>
      </c>
      <c r="H204" s="16" t="s">
        <v>2265</v>
      </c>
      <c r="I204" s="64" t="s">
        <v>1884</v>
      </c>
      <c r="J204" s="115">
        <v>3.89</v>
      </c>
    </row>
    <row r="205" spans="2:10" x14ac:dyDescent="0.3">
      <c r="B205" s="74" t="s">
        <v>323</v>
      </c>
      <c r="C205" s="64" t="s">
        <v>1273</v>
      </c>
      <c r="D205" s="16" t="s">
        <v>1308</v>
      </c>
      <c r="E205" s="64">
        <v>1</v>
      </c>
      <c r="F205" s="16" t="s">
        <v>2266</v>
      </c>
      <c r="G205" s="64" t="s">
        <v>327</v>
      </c>
      <c r="H205" s="16" t="s">
        <v>2267</v>
      </c>
      <c r="I205" s="64" t="s">
        <v>1897</v>
      </c>
      <c r="J205" s="115">
        <v>0</v>
      </c>
    </row>
    <row r="206" spans="2:10" x14ac:dyDescent="0.3">
      <c r="B206" s="74" t="s">
        <v>323</v>
      </c>
      <c r="C206" s="64" t="s">
        <v>1273</v>
      </c>
      <c r="D206" s="16" t="s">
        <v>1311</v>
      </c>
      <c r="E206" s="64">
        <v>1</v>
      </c>
      <c r="F206" s="16" t="s">
        <v>2268</v>
      </c>
      <c r="G206" s="64" t="s">
        <v>327</v>
      </c>
      <c r="H206" s="16" t="s">
        <v>2269</v>
      </c>
      <c r="I206" s="64" t="s">
        <v>1897</v>
      </c>
      <c r="J206" s="115">
        <v>9.49</v>
      </c>
    </row>
    <row r="207" spans="2:10" x14ac:dyDescent="0.3">
      <c r="B207" s="74" t="s">
        <v>323</v>
      </c>
      <c r="C207" s="64" t="s">
        <v>1273</v>
      </c>
      <c r="D207" s="16" t="s">
        <v>1311</v>
      </c>
      <c r="E207" s="64">
        <v>2</v>
      </c>
      <c r="F207" s="16" t="s">
        <v>2270</v>
      </c>
      <c r="G207" s="64" t="s">
        <v>327</v>
      </c>
      <c r="H207" s="16" t="s">
        <v>2271</v>
      </c>
      <c r="I207" s="64" t="s">
        <v>1897</v>
      </c>
      <c r="J207" s="115">
        <v>6.32</v>
      </c>
    </row>
    <row r="208" spans="2:10" x14ac:dyDescent="0.3">
      <c r="B208" s="74" t="s">
        <v>323</v>
      </c>
      <c r="C208" s="64" t="s">
        <v>1273</v>
      </c>
      <c r="D208" s="16" t="s">
        <v>1311</v>
      </c>
      <c r="E208" s="64">
        <v>3</v>
      </c>
      <c r="F208" s="16" t="s">
        <v>2272</v>
      </c>
      <c r="G208" s="64" t="s">
        <v>327</v>
      </c>
      <c r="H208" s="16" t="s">
        <v>2273</v>
      </c>
      <c r="I208" s="64" t="s">
        <v>1897</v>
      </c>
      <c r="J208" s="115">
        <v>4.87</v>
      </c>
    </row>
    <row r="209" spans="2:10" x14ac:dyDescent="0.3">
      <c r="B209" s="74" t="s">
        <v>323</v>
      </c>
      <c r="C209" s="64" t="s">
        <v>1273</v>
      </c>
      <c r="D209" s="16" t="s">
        <v>1311</v>
      </c>
      <c r="E209" s="64">
        <v>4</v>
      </c>
      <c r="F209" s="16" t="s">
        <v>2274</v>
      </c>
      <c r="G209" s="64" t="s">
        <v>327</v>
      </c>
      <c r="H209" s="16" t="s">
        <v>2275</v>
      </c>
      <c r="I209" s="64" t="s">
        <v>1897</v>
      </c>
      <c r="J209" s="115">
        <v>3.66</v>
      </c>
    </row>
    <row r="210" spans="2:10" x14ac:dyDescent="0.3">
      <c r="B210" s="74" t="s">
        <v>323</v>
      </c>
      <c r="C210" s="64" t="s">
        <v>1273</v>
      </c>
      <c r="D210" s="16" t="s">
        <v>1311</v>
      </c>
      <c r="E210" s="64">
        <v>5</v>
      </c>
      <c r="F210" s="16" t="s">
        <v>2276</v>
      </c>
      <c r="G210" s="64" t="s">
        <v>327</v>
      </c>
      <c r="H210" s="16" t="s">
        <v>2277</v>
      </c>
      <c r="I210" s="64" t="s">
        <v>1897</v>
      </c>
      <c r="J210" s="115">
        <v>2.92</v>
      </c>
    </row>
    <row r="211" spans="2:10" x14ac:dyDescent="0.3">
      <c r="B211" s="74" t="s">
        <v>323</v>
      </c>
      <c r="C211" s="64" t="s">
        <v>1273</v>
      </c>
      <c r="D211" s="16" t="s">
        <v>1311</v>
      </c>
      <c r="E211" s="64">
        <v>6</v>
      </c>
      <c r="F211" s="16" t="s">
        <v>2278</v>
      </c>
      <c r="G211" s="64" t="s">
        <v>327</v>
      </c>
      <c r="H211" s="16" t="s">
        <v>2279</v>
      </c>
      <c r="I211" s="64" t="s">
        <v>1897</v>
      </c>
      <c r="J211" s="115">
        <v>2.68</v>
      </c>
    </row>
    <row r="212" spans="2:10" x14ac:dyDescent="0.3">
      <c r="B212" s="74" t="s">
        <v>323</v>
      </c>
      <c r="C212" s="64" t="s">
        <v>1273</v>
      </c>
      <c r="D212" s="16" t="s">
        <v>1311</v>
      </c>
      <c r="E212" s="64">
        <v>7</v>
      </c>
      <c r="F212" s="16" t="s">
        <v>2280</v>
      </c>
      <c r="G212" s="64" t="s">
        <v>327</v>
      </c>
      <c r="H212" s="16" t="s">
        <v>2281</v>
      </c>
      <c r="I212" s="64" t="s">
        <v>1897</v>
      </c>
      <c r="J212" s="115">
        <v>2.4300000000000002</v>
      </c>
    </row>
    <row r="213" spans="2:10" x14ac:dyDescent="0.3">
      <c r="B213" s="74" t="s">
        <v>323</v>
      </c>
      <c r="C213" s="64" t="s">
        <v>1273</v>
      </c>
      <c r="D213" s="16" t="s">
        <v>1311</v>
      </c>
      <c r="E213" s="64">
        <v>8</v>
      </c>
      <c r="F213" s="16" t="s">
        <v>2282</v>
      </c>
      <c r="G213" s="64" t="s">
        <v>327</v>
      </c>
      <c r="H213" s="16" t="s">
        <v>2283</v>
      </c>
      <c r="I213" s="64" t="s">
        <v>1897</v>
      </c>
      <c r="J213" s="115">
        <v>2.19</v>
      </c>
    </row>
    <row r="214" spans="2:10" x14ac:dyDescent="0.3">
      <c r="B214" s="74" t="s">
        <v>323</v>
      </c>
      <c r="C214" s="64" t="s">
        <v>1273</v>
      </c>
      <c r="D214" s="16" t="s">
        <v>1311</v>
      </c>
      <c r="E214" s="64">
        <v>9</v>
      </c>
      <c r="F214" s="16" t="s">
        <v>2284</v>
      </c>
      <c r="G214" s="64" t="s">
        <v>327</v>
      </c>
      <c r="H214" s="16" t="s">
        <v>2285</v>
      </c>
      <c r="I214" s="64" t="s">
        <v>1895</v>
      </c>
      <c r="J214" s="115">
        <v>17.7</v>
      </c>
    </row>
    <row r="215" spans="2:10" x14ac:dyDescent="0.3">
      <c r="B215" s="74" t="s">
        <v>323</v>
      </c>
      <c r="C215" s="64" t="s">
        <v>1273</v>
      </c>
      <c r="D215" s="16" t="s">
        <v>1311</v>
      </c>
      <c r="E215" s="64">
        <v>10</v>
      </c>
      <c r="F215" s="16" t="s">
        <v>2286</v>
      </c>
      <c r="G215" s="64" t="s">
        <v>327</v>
      </c>
      <c r="H215" s="16" t="s">
        <v>2287</v>
      </c>
      <c r="I215" s="64" t="s">
        <v>1895</v>
      </c>
      <c r="J215" s="115">
        <v>11.81</v>
      </c>
    </row>
    <row r="216" spans="2:10" x14ac:dyDescent="0.3">
      <c r="B216" s="74" t="s">
        <v>323</v>
      </c>
      <c r="C216" s="64" t="s">
        <v>1273</v>
      </c>
      <c r="D216" s="16" t="s">
        <v>1311</v>
      </c>
      <c r="E216" s="64">
        <v>11</v>
      </c>
      <c r="F216" s="16" t="s">
        <v>2288</v>
      </c>
      <c r="G216" s="64" t="s">
        <v>327</v>
      </c>
      <c r="H216" s="16" t="s">
        <v>2289</v>
      </c>
      <c r="I216" s="64" t="s">
        <v>1895</v>
      </c>
      <c r="J216" s="115">
        <v>9.09</v>
      </c>
    </row>
    <row r="217" spans="2:10" x14ac:dyDescent="0.3">
      <c r="B217" s="74" t="s">
        <v>323</v>
      </c>
      <c r="C217" s="64" t="s">
        <v>1273</v>
      </c>
      <c r="D217" s="16" t="s">
        <v>1311</v>
      </c>
      <c r="E217" s="64">
        <v>12</v>
      </c>
      <c r="F217" s="16" t="s">
        <v>2290</v>
      </c>
      <c r="G217" s="64" t="s">
        <v>327</v>
      </c>
      <c r="H217" s="16" t="s">
        <v>2291</v>
      </c>
      <c r="I217" s="64" t="s">
        <v>1895</v>
      </c>
      <c r="J217" s="115">
        <v>6.81</v>
      </c>
    </row>
    <row r="218" spans="2:10" x14ac:dyDescent="0.3">
      <c r="B218" s="74" t="s">
        <v>323</v>
      </c>
      <c r="C218" s="64" t="s">
        <v>1273</v>
      </c>
      <c r="D218" s="16" t="s">
        <v>1311</v>
      </c>
      <c r="E218" s="64">
        <v>13</v>
      </c>
      <c r="F218" s="16" t="s">
        <v>2292</v>
      </c>
      <c r="G218" s="64" t="s">
        <v>327</v>
      </c>
      <c r="H218" s="16" t="s">
        <v>2293</v>
      </c>
      <c r="I218" s="64" t="s">
        <v>1895</v>
      </c>
      <c r="J218" s="115">
        <v>5.45</v>
      </c>
    </row>
    <row r="219" spans="2:10" x14ac:dyDescent="0.3">
      <c r="B219" s="74" t="s">
        <v>323</v>
      </c>
      <c r="C219" s="64" t="s">
        <v>1273</v>
      </c>
      <c r="D219" s="16" t="s">
        <v>1311</v>
      </c>
      <c r="E219" s="64">
        <v>14</v>
      </c>
      <c r="F219" s="16" t="s">
        <v>2294</v>
      </c>
      <c r="G219" s="64" t="s">
        <v>327</v>
      </c>
      <c r="H219" s="16" t="s">
        <v>2295</v>
      </c>
      <c r="I219" s="64" t="s">
        <v>1895</v>
      </c>
      <c r="J219" s="115">
        <v>5</v>
      </c>
    </row>
    <row r="220" spans="2:10" x14ac:dyDescent="0.3">
      <c r="B220" s="74" t="s">
        <v>323</v>
      </c>
      <c r="C220" s="64" t="s">
        <v>1273</v>
      </c>
      <c r="D220" s="16" t="s">
        <v>1311</v>
      </c>
      <c r="E220" s="64">
        <v>15</v>
      </c>
      <c r="F220" s="16" t="s">
        <v>2296</v>
      </c>
      <c r="G220" s="64" t="s">
        <v>327</v>
      </c>
      <c r="H220" s="16" t="s">
        <v>2297</v>
      </c>
      <c r="I220" s="64" t="s">
        <v>1895</v>
      </c>
      <c r="J220" s="115">
        <v>4.54</v>
      </c>
    </row>
    <row r="221" spans="2:10" x14ac:dyDescent="0.3">
      <c r="B221" s="74" t="s">
        <v>323</v>
      </c>
      <c r="C221" s="64" t="s">
        <v>1273</v>
      </c>
      <c r="D221" s="16" t="s">
        <v>1311</v>
      </c>
      <c r="E221" s="64">
        <v>16</v>
      </c>
      <c r="F221" s="16" t="s">
        <v>2298</v>
      </c>
      <c r="G221" s="64" t="s">
        <v>327</v>
      </c>
      <c r="H221" s="16" t="s">
        <v>2299</v>
      </c>
      <c r="I221" s="64" t="s">
        <v>1895</v>
      </c>
      <c r="J221" s="115">
        <v>4.09</v>
      </c>
    </row>
    <row r="222" spans="2:10" x14ac:dyDescent="0.3">
      <c r="B222" s="74" t="s">
        <v>323</v>
      </c>
      <c r="C222" s="64" t="s">
        <v>1273</v>
      </c>
      <c r="D222" s="16" t="s">
        <v>1344</v>
      </c>
      <c r="E222" s="64">
        <v>0</v>
      </c>
      <c r="F222" s="16" t="s">
        <v>2300</v>
      </c>
      <c r="G222" s="64" t="s">
        <v>327</v>
      </c>
      <c r="H222" s="16" t="s">
        <v>2301</v>
      </c>
      <c r="I222" s="64" t="s">
        <v>1897</v>
      </c>
      <c r="J222" s="115">
        <v>0</v>
      </c>
    </row>
    <row r="223" spans="2:10" x14ac:dyDescent="0.3">
      <c r="B223" s="74" t="s">
        <v>323</v>
      </c>
      <c r="C223" s="64" t="s">
        <v>1347</v>
      </c>
      <c r="D223" s="16" t="s">
        <v>1348</v>
      </c>
      <c r="E223" s="64">
        <v>1</v>
      </c>
      <c r="F223" s="16" t="s">
        <v>2302</v>
      </c>
      <c r="G223" s="64" t="s">
        <v>327</v>
      </c>
      <c r="H223" s="16" t="s">
        <v>2303</v>
      </c>
      <c r="I223" s="64" t="s">
        <v>1884</v>
      </c>
      <c r="J223" s="115">
        <v>16.87</v>
      </c>
    </row>
    <row r="224" spans="2:10" x14ac:dyDescent="0.3">
      <c r="B224" s="74" t="s">
        <v>323</v>
      </c>
      <c r="C224" s="64" t="s">
        <v>1347</v>
      </c>
      <c r="D224" s="16" t="s">
        <v>1348</v>
      </c>
      <c r="E224" s="64">
        <v>2</v>
      </c>
      <c r="F224" s="16" t="s">
        <v>2304</v>
      </c>
      <c r="G224" s="64" t="s">
        <v>327</v>
      </c>
      <c r="H224" s="16" t="s">
        <v>2305</v>
      </c>
      <c r="I224" s="64" t="s">
        <v>1884</v>
      </c>
      <c r="J224" s="115">
        <v>11.28</v>
      </c>
    </row>
    <row r="225" spans="2:10" x14ac:dyDescent="0.3">
      <c r="B225" s="74" t="s">
        <v>323</v>
      </c>
      <c r="C225" s="64" t="s">
        <v>1347</v>
      </c>
      <c r="D225" s="16" t="s">
        <v>1348</v>
      </c>
      <c r="E225" s="64">
        <v>3</v>
      </c>
      <c r="F225" s="16" t="s">
        <v>2306</v>
      </c>
      <c r="G225" s="64" t="s">
        <v>327</v>
      </c>
      <c r="H225" s="16" t="s">
        <v>2307</v>
      </c>
      <c r="I225" s="64" t="s">
        <v>1884</v>
      </c>
      <c r="J225" s="115">
        <v>8.64</v>
      </c>
    </row>
    <row r="226" spans="2:10" x14ac:dyDescent="0.3">
      <c r="B226" s="74" t="s">
        <v>323</v>
      </c>
      <c r="C226" s="64" t="s">
        <v>1347</v>
      </c>
      <c r="D226" s="16" t="s">
        <v>1348</v>
      </c>
      <c r="E226" s="64">
        <v>4</v>
      </c>
      <c r="F226" s="16" t="s">
        <v>2308</v>
      </c>
      <c r="G226" s="64" t="s">
        <v>327</v>
      </c>
      <c r="H226" s="16" t="s">
        <v>2309</v>
      </c>
      <c r="I226" s="64" t="s">
        <v>1884</v>
      </c>
      <c r="J226" s="115">
        <v>6.49</v>
      </c>
    </row>
    <row r="227" spans="2:10" x14ac:dyDescent="0.3">
      <c r="B227" s="74" t="s">
        <v>323</v>
      </c>
      <c r="C227" s="64" t="s">
        <v>1347</v>
      </c>
      <c r="D227" s="16" t="s">
        <v>1348</v>
      </c>
      <c r="E227" s="64">
        <v>5</v>
      </c>
      <c r="F227" s="16" t="s">
        <v>2310</v>
      </c>
      <c r="G227" s="64" t="s">
        <v>327</v>
      </c>
      <c r="H227" s="16" t="s">
        <v>2311</v>
      </c>
      <c r="I227" s="64" t="s">
        <v>1884</v>
      </c>
      <c r="J227" s="115">
        <v>5.19</v>
      </c>
    </row>
    <row r="228" spans="2:10" x14ac:dyDescent="0.3">
      <c r="B228" s="74" t="s">
        <v>323</v>
      </c>
      <c r="C228" s="64" t="s">
        <v>1347</v>
      </c>
      <c r="D228" s="16" t="s">
        <v>1348</v>
      </c>
      <c r="E228" s="64">
        <v>6</v>
      </c>
      <c r="F228" s="16" t="s">
        <v>2312</v>
      </c>
      <c r="G228" s="64" t="s">
        <v>327</v>
      </c>
      <c r="H228" s="16" t="s">
        <v>2313</v>
      </c>
      <c r="I228" s="64" t="s">
        <v>1884</v>
      </c>
      <c r="J228" s="115">
        <v>4.79</v>
      </c>
    </row>
    <row r="229" spans="2:10" x14ac:dyDescent="0.3">
      <c r="B229" s="74" t="s">
        <v>323</v>
      </c>
      <c r="C229" s="64" t="s">
        <v>1347</v>
      </c>
      <c r="D229" s="16" t="s">
        <v>1348</v>
      </c>
      <c r="E229" s="64">
        <v>7</v>
      </c>
      <c r="F229" s="16" t="s">
        <v>2314</v>
      </c>
      <c r="G229" s="64" t="s">
        <v>327</v>
      </c>
      <c r="H229" s="16" t="s">
        <v>2315</v>
      </c>
      <c r="I229" s="64" t="s">
        <v>1884</v>
      </c>
      <c r="J229" s="115">
        <v>4.3499999999999996</v>
      </c>
    </row>
    <row r="230" spans="2:10" x14ac:dyDescent="0.3">
      <c r="B230" s="74" t="s">
        <v>323</v>
      </c>
      <c r="C230" s="64" t="s">
        <v>1347</v>
      </c>
      <c r="D230" s="16" t="s">
        <v>1348</v>
      </c>
      <c r="E230" s="64">
        <v>8</v>
      </c>
      <c r="F230" s="16" t="s">
        <v>2316</v>
      </c>
      <c r="G230" s="64" t="s">
        <v>327</v>
      </c>
      <c r="H230" s="16" t="s">
        <v>2317</v>
      </c>
      <c r="I230" s="64" t="s">
        <v>1884</v>
      </c>
      <c r="J230" s="115">
        <v>3.89</v>
      </c>
    </row>
    <row r="231" spans="2:10" x14ac:dyDescent="0.3">
      <c r="B231" s="74" t="s">
        <v>323</v>
      </c>
      <c r="C231" s="64" t="s">
        <v>1347</v>
      </c>
      <c r="D231" s="16" t="s">
        <v>1365</v>
      </c>
      <c r="E231" s="64">
        <v>1</v>
      </c>
      <c r="F231" s="16" t="s">
        <v>2318</v>
      </c>
      <c r="G231" s="64" t="s">
        <v>327</v>
      </c>
      <c r="H231" s="16" t="s">
        <v>2319</v>
      </c>
      <c r="I231" s="64" t="s">
        <v>1884</v>
      </c>
      <c r="J231" s="115">
        <v>16.87</v>
      </c>
    </row>
    <row r="232" spans="2:10" x14ac:dyDescent="0.3">
      <c r="B232" s="74" t="s">
        <v>323</v>
      </c>
      <c r="C232" s="64" t="s">
        <v>1347</v>
      </c>
      <c r="D232" s="16" t="s">
        <v>1365</v>
      </c>
      <c r="E232" s="64">
        <v>2</v>
      </c>
      <c r="F232" s="16" t="s">
        <v>2320</v>
      </c>
      <c r="G232" s="64" t="s">
        <v>327</v>
      </c>
      <c r="H232" s="16" t="s">
        <v>2321</v>
      </c>
      <c r="I232" s="64" t="s">
        <v>1884</v>
      </c>
      <c r="J232" s="115">
        <v>11.28</v>
      </c>
    </row>
    <row r="233" spans="2:10" x14ac:dyDescent="0.3">
      <c r="B233" s="74" t="s">
        <v>323</v>
      </c>
      <c r="C233" s="64" t="s">
        <v>1347</v>
      </c>
      <c r="D233" s="16" t="s">
        <v>1365</v>
      </c>
      <c r="E233" s="64">
        <v>3</v>
      </c>
      <c r="F233" s="16" t="s">
        <v>2322</v>
      </c>
      <c r="G233" s="64" t="s">
        <v>327</v>
      </c>
      <c r="H233" s="16" t="s">
        <v>2323</v>
      </c>
      <c r="I233" s="64" t="s">
        <v>1884</v>
      </c>
      <c r="J233" s="115">
        <v>8.64</v>
      </c>
    </row>
    <row r="234" spans="2:10" x14ac:dyDescent="0.3">
      <c r="B234" s="74" t="s">
        <v>323</v>
      </c>
      <c r="C234" s="64" t="s">
        <v>1347</v>
      </c>
      <c r="D234" s="16" t="s">
        <v>1365</v>
      </c>
      <c r="E234" s="64">
        <v>4</v>
      </c>
      <c r="F234" s="16" t="s">
        <v>2324</v>
      </c>
      <c r="G234" s="64" t="s">
        <v>327</v>
      </c>
      <c r="H234" s="16" t="s">
        <v>2325</v>
      </c>
      <c r="I234" s="64" t="s">
        <v>1884</v>
      </c>
      <c r="J234" s="115">
        <v>6.49</v>
      </c>
    </row>
    <row r="235" spans="2:10" x14ac:dyDescent="0.3">
      <c r="B235" s="74" t="s">
        <v>323</v>
      </c>
      <c r="C235" s="64" t="s">
        <v>1347</v>
      </c>
      <c r="D235" s="16" t="s">
        <v>1365</v>
      </c>
      <c r="E235" s="64">
        <v>5</v>
      </c>
      <c r="F235" s="16" t="s">
        <v>2326</v>
      </c>
      <c r="G235" s="64" t="s">
        <v>327</v>
      </c>
      <c r="H235" s="16" t="s">
        <v>2327</v>
      </c>
      <c r="I235" s="64" t="s">
        <v>1884</v>
      </c>
      <c r="J235" s="115">
        <v>5.19</v>
      </c>
    </row>
    <row r="236" spans="2:10" x14ac:dyDescent="0.3">
      <c r="B236" s="74" t="s">
        <v>323</v>
      </c>
      <c r="C236" s="64" t="s">
        <v>1347</v>
      </c>
      <c r="D236" s="16" t="s">
        <v>1365</v>
      </c>
      <c r="E236" s="64">
        <v>6</v>
      </c>
      <c r="F236" s="16" t="s">
        <v>2328</v>
      </c>
      <c r="G236" s="64" t="s">
        <v>327</v>
      </c>
      <c r="H236" s="16" t="s">
        <v>2329</v>
      </c>
      <c r="I236" s="64" t="s">
        <v>1884</v>
      </c>
      <c r="J236" s="115">
        <v>4.79</v>
      </c>
    </row>
    <row r="237" spans="2:10" x14ac:dyDescent="0.3">
      <c r="B237" s="74" t="s">
        <v>323</v>
      </c>
      <c r="C237" s="64" t="s">
        <v>1347</v>
      </c>
      <c r="D237" s="16" t="s">
        <v>1365</v>
      </c>
      <c r="E237" s="64">
        <v>7</v>
      </c>
      <c r="F237" s="16" t="s">
        <v>2330</v>
      </c>
      <c r="G237" s="64" t="s">
        <v>327</v>
      </c>
      <c r="H237" s="16" t="s">
        <v>2331</v>
      </c>
      <c r="I237" s="64" t="s">
        <v>1884</v>
      </c>
      <c r="J237" s="115">
        <v>4.3499999999999996</v>
      </c>
    </row>
    <row r="238" spans="2:10" x14ac:dyDescent="0.3">
      <c r="B238" s="74" t="s">
        <v>323</v>
      </c>
      <c r="C238" s="64" t="s">
        <v>1347</v>
      </c>
      <c r="D238" s="16" t="s">
        <v>1365</v>
      </c>
      <c r="E238" s="64">
        <v>8</v>
      </c>
      <c r="F238" s="16" t="s">
        <v>2332</v>
      </c>
      <c r="G238" s="64" t="s">
        <v>327</v>
      </c>
      <c r="H238" s="16" t="s">
        <v>2333</v>
      </c>
      <c r="I238" s="64" t="s">
        <v>1884</v>
      </c>
      <c r="J238" s="115">
        <v>3.89</v>
      </c>
    </row>
    <row r="239" spans="2:10" x14ac:dyDescent="0.3">
      <c r="B239" s="74" t="s">
        <v>323</v>
      </c>
      <c r="C239" s="64" t="s">
        <v>1347</v>
      </c>
      <c r="D239" s="16" t="s">
        <v>1382</v>
      </c>
      <c r="E239" s="64">
        <v>1</v>
      </c>
      <c r="F239" s="16" t="s">
        <v>2334</v>
      </c>
      <c r="G239" s="64" t="s">
        <v>327</v>
      </c>
      <c r="H239" s="16" t="s">
        <v>2335</v>
      </c>
      <c r="I239" s="64" t="s">
        <v>1897</v>
      </c>
      <c r="J239" s="115">
        <v>0</v>
      </c>
    </row>
    <row r="240" spans="2:10" x14ac:dyDescent="0.3">
      <c r="B240" s="74" t="s">
        <v>323</v>
      </c>
      <c r="C240" s="64" t="s">
        <v>1347</v>
      </c>
      <c r="D240" s="16" t="s">
        <v>1385</v>
      </c>
      <c r="E240" s="64">
        <v>1</v>
      </c>
      <c r="F240" s="16" t="s">
        <v>2336</v>
      </c>
      <c r="G240" s="64" t="s">
        <v>327</v>
      </c>
      <c r="H240" s="16" t="s">
        <v>2337</v>
      </c>
      <c r="I240" s="64" t="s">
        <v>1897</v>
      </c>
      <c r="J240" s="115">
        <v>9.49</v>
      </c>
    </row>
    <row r="241" spans="2:10" x14ac:dyDescent="0.3">
      <c r="B241" s="74" t="s">
        <v>323</v>
      </c>
      <c r="C241" s="64" t="s">
        <v>1347</v>
      </c>
      <c r="D241" s="16" t="s">
        <v>1385</v>
      </c>
      <c r="E241" s="64">
        <v>2</v>
      </c>
      <c r="F241" s="16" t="s">
        <v>2338</v>
      </c>
      <c r="G241" s="64" t="s">
        <v>327</v>
      </c>
      <c r="H241" s="16" t="s">
        <v>2339</v>
      </c>
      <c r="I241" s="64" t="s">
        <v>1897</v>
      </c>
      <c r="J241" s="115">
        <v>6.32</v>
      </c>
    </row>
    <row r="242" spans="2:10" x14ac:dyDescent="0.3">
      <c r="B242" s="74" t="s">
        <v>323</v>
      </c>
      <c r="C242" s="64" t="s">
        <v>1347</v>
      </c>
      <c r="D242" s="16" t="s">
        <v>1385</v>
      </c>
      <c r="E242" s="64">
        <v>3</v>
      </c>
      <c r="F242" s="16" t="s">
        <v>2340</v>
      </c>
      <c r="G242" s="64" t="s">
        <v>327</v>
      </c>
      <c r="H242" s="16" t="s">
        <v>2341</v>
      </c>
      <c r="I242" s="64" t="s">
        <v>1897</v>
      </c>
      <c r="J242" s="115">
        <v>4.87</v>
      </c>
    </row>
    <row r="243" spans="2:10" x14ac:dyDescent="0.3">
      <c r="B243" s="74" t="s">
        <v>323</v>
      </c>
      <c r="C243" s="64" t="s">
        <v>1347</v>
      </c>
      <c r="D243" s="16" t="s">
        <v>1385</v>
      </c>
      <c r="E243" s="64">
        <v>4</v>
      </c>
      <c r="F243" s="16" t="s">
        <v>2342</v>
      </c>
      <c r="G243" s="64" t="s">
        <v>327</v>
      </c>
      <c r="H243" s="16" t="s">
        <v>2343</v>
      </c>
      <c r="I243" s="64" t="s">
        <v>1897</v>
      </c>
      <c r="J243" s="115">
        <v>3.66</v>
      </c>
    </row>
    <row r="244" spans="2:10" x14ac:dyDescent="0.3">
      <c r="B244" s="74" t="s">
        <v>323</v>
      </c>
      <c r="C244" s="64" t="s">
        <v>1347</v>
      </c>
      <c r="D244" s="16" t="s">
        <v>1385</v>
      </c>
      <c r="E244" s="64">
        <v>5</v>
      </c>
      <c r="F244" s="16" t="s">
        <v>2344</v>
      </c>
      <c r="G244" s="64" t="s">
        <v>327</v>
      </c>
      <c r="H244" s="16" t="s">
        <v>2345</v>
      </c>
      <c r="I244" s="64" t="s">
        <v>1897</v>
      </c>
      <c r="J244" s="115">
        <v>2.92</v>
      </c>
    </row>
    <row r="245" spans="2:10" x14ac:dyDescent="0.3">
      <c r="B245" s="74" t="s">
        <v>323</v>
      </c>
      <c r="C245" s="64" t="s">
        <v>1347</v>
      </c>
      <c r="D245" s="16" t="s">
        <v>1385</v>
      </c>
      <c r="E245" s="64">
        <v>6</v>
      </c>
      <c r="F245" s="16" t="s">
        <v>2346</v>
      </c>
      <c r="G245" s="64" t="s">
        <v>327</v>
      </c>
      <c r="H245" s="16" t="s">
        <v>2347</v>
      </c>
      <c r="I245" s="64" t="s">
        <v>1897</v>
      </c>
      <c r="J245" s="115">
        <v>2.68</v>
      </c>
    </row>
    <row r="246" spans="2:10" x14ac:dyDescent="0.3">
      <c r="B246" s="74" t="s">
        <v>323</v>
      </c>
      <c r="C246" s="64" t="s">
        <v>1347</v>
      </c>
      <c r="D246" s="16" t="s">
        <v>1385</v>
      </c>
      <c r="E246" s="64">
        <v>7</v>
      </c>
      <c r="F246" s="16" t="s">
        <v>2348</v>
      </c>
      <c r="G246" s="64" t="s">
        <v>327</v>
      </c>
      <c r="H246" s="16" t="s">
        <v>2349</v>
      </c>
      <c r="I246" s="64" t="s">
        <v>1897</v>
      </c>
      <c r="J246" s="115">
        <v>2.4300000000000002</v>
      </c>
    </row>
    <row r="247" spans="2:10" x14ac:dyDescent="0.3">
      <c r="B247" s="74" t="s">
        <v>323</v>
      </c>
      <c r="C247" s="64" t="s">
        <v>1347</v>
      </c>
      <c r="D247" s="16" t="s">
        <v>1385</v>
      </c>
      <c r="E247" s="64">
        <v>8</v>
      </c>
      <c r="F247" s="16" t="s">
        <v>2350</v>
      </c>
      <c r="G247" s="64" t="s">
        <v>327</v>
      </c>
      <c r="H247" s="16" t="s">
        <v>2351</v>
      </c>
      <c r="I247" s="64" t="s">
        <v>1897</v>
      </c>
      <c r="J247" s="115">
        <v>2.19</v>
      </c>
    </row>
    <row r="248" spans="2:10" x14ac:dyDescent="0.3">
      <c r="B248" s="74" t="s">
        <v>323</v>
      </c>
      <c r="C248" s="64" t="s">
        <v>1347</v>
      </c>
      <c r="D248" s="16" t="s">
        <v>1385</v>
      </c>
      <c r="E248" s="64">
        <v>9</v>
      </c>
      <c r="F248" s="16" t="s">
        <v>2352</v>
      </c>
      <c r="G248" s="64" t="s">
        <v>327</v>
      </c>
      <c r="H248" s="16" t="s">
        <v>2353</v>
      </c>
      <c r="I248" s="64" t="s">
        <v>1895</v>
      </c>
      <c r="J248" s="115">
        <v>17.7</v>
      </c>
    </row>
    <row r="249" spans="2:10" x14ac:dyDescent="0.3">
      <c r="B249" s="74" t="s">
        <v>323</v>
      </c>
      <c r="C249" s="64" t="s">
        <v>1347</v>
      </c>
      <c r="D249" s="16" t="s">
        <v>1385</v>
      </c>
      <c r="E249" s="64">
        <v>10</v>
      </c>
      <c r="F249" s="16" t="s">
        <v>2354</v>
      </c>
      <c r="G249" s="64" t="s">
        <v>327</v>
      </c>
      <c r="H249" s="16" t="s">
        <v>2355</v>
      </c>
      <c r="I249" s="64" t="s">
        <v>1895</v>
      </c>
      <c r="J249" s="115">
        <v>11.81</v>
      </c>
    </row>
    <row r="250" spans="2:10" x14ac:dyDescent="0.3">
      <c r="B250" s="74" t="s">
        <v>323</v>
      </c>
      <c r="C250" s="64" t="s">
        <v>1347</v>
      </c>
      <c r="D250" s="16" t="s">
        <v>1385</v>
      </c>
      <c r="E250" s="64">
        <v>11</v>
      </c>
      <c r="F250" s="16" t="s">
        <v>2356</v>
      </c>
      <c r="G250" s="64" t="s">
        <v>327</v>
      </c>
      <c r="H250" s="16" t="s">
        <v>2357</v>
      </c>
      <c r="I250" s="64" t="s">
        <v>1895</v>
      </c>
      <c r="J250" s="115">
        <v>9.09</v>
      </c>
    </row>
    <row r="251" spans="2:10" x14ac:dyDescent="0.3">
      <c r="B251" s="74" t="s">
        <v>323</v>
      </c>
      <c r="C251" s="64" t="s">
        <v>1347</v>
      </c>
      <c r="D251" s="16" t="s">
        <v>1385</v>
      </c>
      <c r="E251" s="64">
        <v>12</v>
      </c>
      <c r="F251" s="16" t="s">
        <v>2358</v>
      </c>
      <c r="G251" s="64" t="s">
        <v>327</v>
      </c>
      <c r="H251" s="16" t="s">
        <v>2359</v>
      </c>
      <c r="I251" s="64" t="s">
        <v>1895</v>
      </c>
      <c r="J251" s="115">
        <v>6.81</v>
      </c>
    </row>
    <row r="252" spans="2:10" x14ac:dyDescent="0.3">
      <c r="B252" s="74" t="s">
        <v>323</v>
      </c>
      <c r="C252" s="64" t="s">
        <v>1347</v>
      </c>
      <c r="D252" s="16" t="s">
        <v>1385</v>
      </c>
      <c r="E252" s="64">
        <v>13</v>
      </c>
      <c r="F252" s="16" t="s">
        <v>2360</v>
      </c>
      <c r="G252" s="64" t="s">
        <v>327</v>
      </c>
      <c r="H252" s="16" t="s">
        <v>2361</v>
      </c>
      <c r="I252" s="64" t="s">
        <v>1895</v>
      </c>
      <c r="J252" s="115">
        <v>5.45</v>
      </c>
    </row>
    <row r="253" spans="2:10" x14ac:dyDescent="0.3">
      <c r="B253" s="74" t="s">
        <v>323</v>
      </c>
      <c r="C253" s="64" t="s">
        <v>1347</v>
      </c>
      <c r="D253" s="16" t="s">
        <v>1385</v>
      </c>
      <c r="E253" s="64">
        <v>14</v>
      </c>
      <c r="F253" s="16" t="s">
        <v>2362</v>
      </c>
      <c r="G253" s="64" t="s">
        <v>327</v>
      </c>
      <c r="H253" s="16" t="s">
        <v>2363</v>
      </c>
      <c r="I253" s="64" t="s">
        <v>1895</v>
      </c>
      <c r="J253" s="115">
        <v>5</v>
      </c>
    </row>
    <row r="254" spans="2:10" x14ac:dyDescent="0.3">
      <c r="B254" s="74" t="s">
        <v>323</v>
      </c>
      <c r="C254" s="64" t="s">
        <v>1347</v>
      </c>
      <c r="D254" s="16" t="s">
        <v>1385</v>
      </c>
      <c r="E254" s="64">
        <v>15</v>
      </c>
      <c r="F254" s="16" t="s">
        <v>2364</v>
      </c>
      <c r="G254" s="64" t="s">
        <v>327</v>
      </c>
      <c r="H254" s="16" t="s">
        <v>2365</v>
      </c>
      <c r="I254" s="64" t="s">
        <v>1895</v>
      </c>
      <c r="J254" s="115">
        <v>4.54</v>
      </c>
    </row>
    <row r="255" spans="2:10" x14ac:dyDescent="0.3">
      <c r="B255" s="74" t="s">
        <v>323</v>
      </c>
      <c r="C255" s="64" t="s">
        <v>1347</v>
      </c>
      <c r="D255" s="16" t="s">
        <v>1385</v>
      </c>
      <c r="E255" s="64">
        <v>16</v>
      </c>
      <c r="F255" s="16" t="s">
        <v>2366</v>
      </c>
      <c r="G255" s="64" t="s">
        <v>327</v>
      </c>
      <c r="H255" s="16" t="s">
        <v>2367</v>
      </c>
      <c r="I255" s="64" t="s">
        <v>1895</v>
      </c>
      <c r="J255" s="115">
        <v>4.09</v>
      </c>
    </row>
    <row r="256" spans="2:10" x14ac:dyDescent="0.3">
      <c r="B256" s="74" t="s">
        <v>323</v>
      </c>
      <c r="C256" s="64" t="s">
        <v>1347</v>
      </c>
      <c r="D256" s="16" t="s">
        <v>1418</v>
      </c>
      <c r="E256" s="64">
        <v>1</v>
      </c>
      <c r="F256" s="16" t="s">
        <v>2368</v>
      </c>
      <c r="G256" s="64" t="s">
        <v>327</v>
      </c>
      <c r="H256" s="16" t="s">
        <v>2369</v>
      </c>
      <c r="I256" s="64" t="s">
        <v>1897</v>
      </c>
      <c r="J256" s="115">
        <v>0</v>
      </c>
    </row>
    <row r="257" spans="2:10" x14ac:dyDescent="0.3">
      <c r="B257" s="74" t="s">
        <v>323</v>
      </c>
      <c r="C257" s="64" t="s">
        <v>1421</v>
      </c>
      <c r="D257" s="16" t="s">
        <v>1422</v>
      </c>
      <c r="E257" s="64">
        <v>1</v>
      </c>
      <c r="F257" s="16" t="s">
        <v>2370</v>
      </c>
      <c r="G257" s="64" t="s">
        <v>327</v>
      </c>
      <c r="H257" s="16" t="s">
        <v>2371</v>
      </c>
      <c r="I257" s="64" t="s">
        <v>1884</v>
      </c>
      <c r="J257" s="115">
        <v>5.19</v>
      </c>
    </row>
    <row r="258" spans="2:10" x14ac:dyDescent="0.3">
      <c r="B258" s="74" t="s">
        <v>323</v>
      </c>
      <c r="C258" s="64" t="s">
        <v>1421</v>
      </c>
      <c r="D258" s="16" t="s">
        <v>1422</v>
      </c>
      <c r="E258" s="64">
        <v>2</v>
      </c>
      <c r="F258" s="16" t="s">
        <v>2372</v>
      </c>
      <c r="G258" s="64" t="s">
        <v>327</v>
      </c>
      <c r="H258" s="16" t="s">
        <v>2373</v>
      </c>
      <c r="I258" s="64" t="s">
        <v>1884</v>
      </c>
      <c r="J258" s="115">
        <v>4.3499999999999996</v>
      </c>
    </row>
    <row r="259" spans="2:10" x14ac:dyDescent="0.3">
      <c r="B259" s="74" t="s">
        <v>323</v>
      </c>
      <c r="C259" s="64" t="s">
        <v>1421</v>
      </c>
      <c r="D259" s="16" t="s">
        <v>1422</v>
      </c>
      <c r="E259" s="64">
        <v>3</v>
      </c>
      <c r="F259" s="16" t="s">
        <v>2374</v>
      </c>
      <c r="G259" s="64" t="s">
        <v>327</v>
      </c>
      <c r="H259" s="16" t="s">
        <v>2375</v>
      </c>
      <c r="I259" s="64" t="s">
        <v>1884</v>
      </c>
      <c r="J259" s="115">
        <v>3.49</v>
      </c>
    </row>
    <row r="260" spans="2:10" x14ac:dyDescent="0.3">
      <c r="B260" s="74" t="s">
        <v>323</v>
      </c>
      <c r="C260" s="64" t="s">
        <v>1421</v>
      </c>
      <c r="D260" s="16" t="s">
        <v>1422</v>
      </c>
      <c r="E260" s="64">
        <v>4</v>
      </c>
      <c r="F260" s="16" t="s">
        <v>2376</v>
      </c>
      <c r="G260" s="64" t="s">
        <v>327</v>
      </c>
      <c r="H260" s="16" t="s">
        <v>2377</v>
      </c>
      <c r="I260" s="64" t="s">
        <v>1884</v>
      </c>
      <c r="J260" s="115">
        <v>2.6</v>
      </c>
    </row>
    <row r="261" spans="2:10" x14ac:dyDescent="0.3">
      <c r="B261" s="74" t="s">
        <v>323</v>
      </c>
      <c r="C261" s="64" t="s">
        <v>1421</v>
      </c>
      <c r="D261" s="16" t="s">
        <v>1422</v>
      </c>
      <c r="E261" s="64">
        <v>5</v>
      </c>
      <c r="F261" s="16" t="s">
        <v>2378</v>
      </c>
      <c r="G261" s="64" t="s">
        <v>327</v>
      </c>
      <c r="H261" s="16" t="s">
        <v>2379</v>
      </c>
      <c r="I261" s="64" t="s">
        <v>1884</v>
      </c>
      <c r="J261" s="115">
        <v>2.14</v>
      </c>
    </row>
    <row r="262" spans="2:10" x14ac:dyDescent="0.3">
      <c r="B262" s="74" t="s">
        <v>323</v>
      </c>
      <c r="C262" s="64" t="s">
        <v>1421</v>
      </c>
      <c r="D262" s="16" t="s">
        <v>1422</v>
      </c>
      <c r="E262" s="64">
        <v>6</v>
      </c>
      <c r="F262" s="16" t="s">
        <v>2380</v>
      </c>
      <c r="G262" s="64" t="s">
        <v>327</v>
      </c>
      <c r="H262" s="16" t="s">
        <v>2381</v>
      </c>
      <c r="I262" s="64" t="s">
        <v>1884</v>
      </c>
      <c r="J262" s="115">
        <v>1.94</v>
      </c>
    </row>
    <row r="263" spans="2:10" x14ac:dyDescent="0.3">
      <c r="B263" s="74" t="s">
        <v>323</v>
      </c>
      <c r="C263" s="64" t="s">
        <v>1421</v>
      </c>
      <c r="D263" s="16" t="s">
        <v>1422</v>
      </c>
      <c r="E263" s="64">
        <v>7</v>
      </c>
      <c r="F263" s="16" t="s">
        <v>2382</v>
      </c>
      <c r="G263" s="64" t="s">
        <v>327</v>
      </c>
      <c r="H263" s="16" t="s">
        <v>2383</v>
      </c>
      <c r="I263" s="64" t="s">
        <v>1884</v>
      </c>
      <c r="J263" s="115">
        <v>1.75</v>
      </c>
    </row>
    <row r="264" spans="2:10" x14ac:dyDescent="0.3">
      <c r="B264" s="74" t="s">
        <v>323</v>
      </c>
      <c r="C264" s="64" t="s">
        <v>1421</v>
      </c>
      <c r="D264" s="16" t="s">
        <v>1422</v>
      </c>
      <c r="E264" s="64">
        <v>8</v>
      </c>
      <c r="F264" s="16" t="s">
        <v>2384</v>
      </c>
      <c r="G264" s="64" t="s">
        <v>327</v>
      </c>
      <c r="H264" s="16" t="s">
        <v>2385</v>
      </c>
      <c r="I264" s="64" t="s">
        <v>1884</v>
      </c>
      <c r="J264" s="115">
        <v>1.42</v>
      </c>
    </row>
    <row r="265" spans="2:10" x14ac:dyDescent="0.3">
      <c r="B265" s="74" t="s">
        <v>323</v>
      </c>
      <c r="C265" s="64" t="s">
        <v>1421</v>
      </c>
      <c r="D265" s="16" t="s">
        <v>1439</v>
      </c>
      <c r="E265" s="64">
        <v>1</v>
      </c>
      <c r="F265" s="16" t="s">
        <v>2386</v>
      </c>
      <c r="G265" s="64" t="s">
        <v>327</v>
      </c>
      <c r="H265" s="16" t="s">
        <v>2387</v>
      </c>
      <c r="I265" s="64" t="s">
        <v>1884</v>
      </c>
      <c r="J265" s="115">
        <v>5.19</v>
      </c>
    </row>
    <row r="266" spans="2:10" x14ac:dyDescent="0.3">
      <c r="B266" s="74" t="s">
        <v>323</v>
      </c>
      <c r="C266" s="64" t="s">
        <v>1421</v>
      </c>
      <c r="D266" s="16" t="s">
        <v>1439</v>
      </c>
      <c r="E266" s="64">
        <v>2</v>
      </c>
      <c r="F266" s="16" t="s">
        <v>2388</v>
      </c>
      <c r="G266" s="64" t="s">
        <v>327</v>
      </c>
      <c r="H266" s="16" t="s">
        <v>2389</v>
      </c>
      <c r="I266" s="64" t="s">
        <v>1884</v>
      </c>
      <c r="J266" s="115">
        <v>4.3499999999999996</v>
      </c>
    </row>
    <row r="267" spans="2:10" x14ac:dyDescent="0.3">
      <c r="B267" s="74" t="s">
        <v>323</v>
      </c>
      <c r="C267" s="64" t="s">
        <v>1421</v>
      </c>
      <c r="D267" s="16" t="s">
        <v>1439</v>
      </c>
      <c r="E267" s="64">
        <v>3</v>
      </c>
      <c r="F267" s="16" t="s">
        <v>2390</v>
      </c>
      <c r="G267" s="64" t="s">
        <v>327</v>
      </c>
      <c r="H267" s="16" t="s">
        <v>2391</v>
      </c>
      <c r="I267" s="64" t="s">
        <v>1884</v>
      </c>
      <c r="J267" s="115">
        <v>3.49</v>
      </c>
    </row>
    <row r="268" spans="2:10" x14ac:dyDescent="0.3">
      <c r="B268" s="74" t="s">
        <v>323</v>
      </c>
      <c r="C268" s="64" t="s">
        <v>1421</v>
      </c>
      <c r="D268" s="16" t="s">
        <v>1439</v>
      </c>
      <c r="E268" s="64">
        <v>4</v>
      </c>
      <c r="F268" s="16" t="s">
        <v>2392</v>
      </c>
      <c r="G268" s="64" t="s">
        <v>327</v>
      </c>
      <c r="H268" s="16" t="s">
        <v>2393</v>
      </c>
      <c r="I268" s="64" t="s">
        <v>1884</v>
      </c>
      <c r="J268" s="115">
        <v>2.6</v>
      </c>
    </row>
    <row r="269" spans="2:10" x14ac:dyDescent="0.3">
      <c r="B269" s="74" t="s">
        <v>323</v>
      </c>
      <c r="C269" s="64" t="s">
        <v>1421</v>
      </c>
      <c r="D269" s="16" t="s">
        <v>1439</v>
      </c>
      <c r="E269" s="64">
        <v>5</v>
      </c>
      <c r="F269" s="16" t="s">
        <v>2394</v>
      </c>
      <c r="G269" s="64" t="s">
        <v>327</v>
      </c>
      <c r="H269" s="16" t="s">
        <v>2395</v>
      </c>
      <c r="I269" s="64" t="s">
        <v>1884</v>
      </c>
      <c r="J269" s="115">
        <v>2.14</v>
      </c>
    </row>
    <row r="270" spans="2:10" x14ac:dyDescent="0.3">
      <c r="B270" s="74" t="s">
        <v>323</v>
      </c>
      <c r="C270" s="64" t="s">
        <v>1421</v>
      </c>
      <c r="D270" s="16" t="s">
        <v>1439</v>
      </c>
      <c r="E270" s="64">
        <v>6</v>
      </c>
      <c r="F270" s="16" t="s">
        <v>2396</v>
      </c>
      <c r="G270" s="64" t="s">
        <v>327</v>
      </c>
      <c r="H270" s="16" t="s">
        <v>2397</v>
      </c>
      <c r="I270" s="64" t="s">
        <v>1884</v>
      </c>
      <c r="J270" s="115">
        <v>1.94</v>
      </c>
    </row>
    <row r="271" spans="2:10" x14ac:dyDescent="0.3">
      <c r="B271" s="74" t="s">
        <v>323</v>
      </c>
      <c r="C271" s="64" t="s">
        <v>1421</v>
      </c>
      <c r="D271" s="16" t="s">
        <v>1439</v>
      </c>
      <c r="E271" s="64">
        <v>7</v>
      </c>
      <c r="F271" s="16" t="s">
        <v>2398</v>
      </c>
      <c r="G271" s="64" t="s">
        <v>327</v>
      </c>
      <c r="H271" s="16" t="s">
        <v>2399</v>
      </c>
      <c r="I271" s="64" t="s">
        <v>1884</v>
      </c>
      <c r="J271" s="115">
        <v>1.75</v>
      </c>
    </row>
    <row r="272" spans="2:10" x14ac:dyDescent="0.3">
      <c r="B272" s="74" t="s">
        <v>323</v>
      </c>
      <c r="C272" s="64" t="s">
        <v>1421</v>
      </c>
      <c r="D272" s="16" t="s">
        <v>1439</v>
      </c>
      <c r="E272" s="64">
        <v>8</v>
      </c>
      <c r="F272" s="16" t="s">
        <v>2400</v>
      </c>
      <c r="G272" s="64" t="s">
        <v>327</v>
      </c>
      <c r="H272" s="16" t="s">
        <v>2401</v>
      </c>
      <c r="I272" s="64" t="s">
        <v>1884</v>
      </c>
      <c r="J272" s="115">
        <v>1.42</v>
      </c>
    </row>
    <row r="273" spans="2:10" x14ac:dyDescent="0.3">
      <c r="B273" s="74" t="s">
        <v>323</v>
      </c>
      <c r="C273" s="64" t="s">
        <v>1421</v>
      </c>
      <c r="D273" s="16" t="s">
        <v>1456</v>
      </c>
      <c r="E273" s="64">
        <v>1</v>
      </c>
      <c r="F273" s="16" t="s">
        <v>2402</v>
      </c>
      <c r="G273" s="64" t="s">
        <v>327</v>
      </c>
      <c r="H273" s="16" t="s">
        <v>2403</v>
      </c>
      <c r="I273" s="64" t="s">
        <v>1897</v>
      </c>
      <c r="J273" s="115">
        <v>0</v>
      </c>
    </row>
    <row r="274" spans="2:10" x14ac:dyDescent="0.3">
      <c r="B274" s="74" t="s">
        <v>323</v>
      </c>
      <c r="C274" s="64" t="s">
        <v>1421</v>
      </c>
      <c r="D274" s="16" t="s">
        <v>1459</v>
      </c>
      <c r="E274" s="64">
        <v>1</v>
      </c>
      <c r="F274" s="16" t="s">
        <v>2404</v>
      </c>
      <c r="G274" s="64" t="s">
        <v>327</v>
      </c>
      <c r="H274" s="16" t="s">
        <v>2405</v>
      </c>
      <c r="I274" s="64" t="s">
        <v>1897</v>
      </c>
      <c r="J274" s="115">
        <v>2.92</v>
      </c>
    </row>
    <row r="275" spans="2:10" x14ac:dyDescent="0.3">
      <c r="B275" s="74" t="s">
        <v>323</v>
      </c>
      <c r="C275" s="64" t="s">
        <v>1421</v>
      </c>
      <c r="D275" s="16" t="s">
        <v>1459</v>
      </c>
      <c r="E275" s="64">
        <v>2</v>
      </c>
      <c r="F275" s="16" t="s">
        <v>2406</v>
      </c>
      <c r="G275" s="64" t="s">
        <v>327</v>
      </c>
      <c r="H275" s="16" t="s">
        <v>2407</v>
      </c>
      <c r="I275" s="64" t="s">
        <v>1897</v>
      </c>
      <c r="J275" s="115">
        <v>2.4300000000000002</v>
      </c>
    </row>
    <row r="276" spans="2:10" x14ac:dyDescent="0.3">
      <c r="B276" s="74" t="s">
        <v>323</v>
      </c>
      <c r="C276" s="64" t="s">
        <v>1421</v>
      </c>
      <c r="D276" s="16" t="s">
        <v>1459</v>
      </c>
      <c r="E276" s="64">
        <v>3</v>
      </c>
      <c r="F276" s="16" t="s">
        <v>2408</v>
      </c>
      <c r="G276" s="64" t="s">
        <v>327</v>
      </c>
      <c r="H276" s="16" t="s">
        <v>2409</v>
      </c>
      <c r="I276" s="64" t="s">
        <v>1897</v>
      </c>
      <c r="J276" s="115">
        <v>1.94</v>
      </c>
    </row>
    <row r="277" spans="2:10" x14ac:dyDescent="0.3">
      <c r="B277" s="74" t="s">
        <v>323</v>
      </c>
      <c r="C277" s="64" t="s">
        <v>1421</v>
      </c>
      <c r="D277" s="16" t="s">
        <v>1459</v>
      </c>
      <c r="E277" s="64">
        <v>4</v>
      </c>
      <c r="F277" s="16" t="s">
        <v>2410</v>
      </c>
      <c r="G277" s="64" t="s">
        <v>327</v>
      </c>
      <c r="H277" s="16" t="s">
        <v>2411</v>
      </c>
      <c r="I277" s="64" t="s">
        <v>1897</v>
      </c>
      <c r="J277" s="115">
        <v>1.46</v>
      </c>
    </row>
    <row r="278" spans="2:10" x14ac:dyDescent="0.3">
      <c r="B278" s="74" t="s">
        <v>323</v>
      </c>
      <c r="C278" s="64" t="s">
        <v>1421</v>
      </c>
      <c r="D278" s="16" t="s">
        <v>1459</v>
      </c>
      <c r="E278" s="64">
        <v>5</v>
      </c>
      <c r="F278" s="16" t="s">
        <v>2412</v>
      </c>
      <c r="G278" s="64" t="s">
        <v>327</v>
      </c>
      <c r="H278" s="16" t="s">
        <v>2413</v>
      </c>
      <c r="I278" s="64" t="s">
        <v>1897</v>
      </c>
      <c r="J278" s="115">
        <v>1.22</v>
      </c>
    </row>
    <row r="279" spans="2:10" x14ac:dyDescent="0.3">
      <c r="B279" s="74" t="s">
        <v>323</v>
      </c>
      <c r="C279" s="64" t="s">
        <v>1421</v>
      </c>
      <c r="D279" s="16" t="s">
        <v>1459</v>
      </c>
      <c r="E279" s="64">
        <v>6</v>
      </c>
      <c r="F279" s="16" t="s">
        <v>2414</v>
      </c>
      <c r="G279" s="64" t="s">
        <v>327</v>
      </c>
      <c r="H279" s="16" t="s">
        <v>2415</v>
      </c>
      <c r="I279" s="64" t="s">
        <v>1897</v>
      </c>
      <c r="J279" s="115">
        <v>1.1000000000000001</v>
      </c>
    </row>
    <row r="280" spans="2:10" x14ac:dyDescent="0.3">
      <c r="B280" s="74" t="s">
        <v>323</v>
      </c>
      <c r="C280" s="64" t="s">
        <v>1421</v>
      </c>
      <c r="D280" s="16" t="s">
        <v>1459</v>
      </c>
      <c r="E280" s="64">
        <v>7</v>
      </c>
      <c r="F280" s="16" t="s">
        <v>2416</v>
      </c>
      <c r="G280" s="64" t="s">
        <v>327</v>
      </c>
      <c r="H280" s="16" t="s">
        <v>2417</v>
      </c>
      <c r="I280" s="64" t="s">
        <v>1897</v>
      </c>
      <c r="J280" s="115">
        <v>0.97</v>
      </c>
    </row>
    <row r="281" spans="2:10" x14ac:dyDescent="0.3">
      <c r="B281" s="74" t="s">
        <v>323</v>
      </c>
      <c r="C281" s="64" t="s">
        <v>1421</v>
      </c>
      <c r="D281" s="16" t="s">
        <v>1459</v>
      </c>
      <c r="E281" s="64">
        <v>8</v>
      </c>
      <c r="F281" s="16" t="s">
        <v>2418</v>
      </c>
      <c r="G281" s="64" t="s">
        <v>327</v>
      </c>
      <c r="H281" s="16" t="s">
        <v>2419</v>
      </c>
      <c r="I281" s="64" t="s">
        <v>1897</v>
      </c>
      <c r="J281" s="115">
        <v>0.79</v>
      </c>
    </row>
    <row r="282" spans="2:10" x14ac:dyDescent="0.3">
      <c r="B282" s="74" t="s">
        <v>323</v>
      </c>
      <c r="C282" s="64" t="s">
        <v>1421</v>
      </c>
      <c r="D282" s="16" t="s">
        <v>1459</v>
      </c>
      <c r="E282" s="64">
        <v>9</v>
      </c>
      <c r="F282" s="16" t="s">
        <v>2420</v>
      </c>
      <c r="G282" s="64" t="s">
        <v>327</v>
      </c>
      <c r="H282" s="16" t="s">
        <v>2421</v>
      </c>
      <c r="I282" s="64" t="s">
        <v>1895</v>
      </c>
      <c r="J282" s="115">
        <v>5.45</v>
      </c>
    </row>
    <row r="283" spans="2:10" x14ac:dyDescent="0.3">
      <c r="B283" s="74" t="s">
        <v>323</v>
      </c>
      <c r="C283" s="64" t="s">
        <v>1421</v>
      </c>
      <c r="D283" s="16" t="s">
        <v>1459</v>
      </c>
      <c r="E283" s="64">
        <v>10</v>
      </c>
      <c r="F283" s="16" t="s">
        <v>2422</v>
      </c>
      <c r="G283" s="64" t="s">
        <v>327</v>
      </c>
      <c r="H283" s="16" t="s">
        <v>2423</v>
      </c>
      <c r="I283" s="64" t="s">
        <v>1895</v>
      </c>
      <c r="J283" s="115">
        <v>4.54</v>
      </c>
    </row>
    <row r="284" spans="2:10" x14ac:dyDescent="0.3">
      <c r="B284" s="74" t="s">
        <v>323</v>
      </c>
      <c r="C284" s="64" t="s">
        <v>1421</v>
      </c>
      <c r="D284" s="16" t="s">
        <v>1459</v>
      </c>
      <c r="E284" s="64">
        <v>11</v>
      </c>
      <c r="F284" s="16" t="s">
        <v>2424</v>
      </c>
      <c r="G284" s="64" t="s">
        <v>327</v>
      </c>
      <c r="H284" s="16" t="s">
        <v>2425</v>
      </c>
      <c r="I284" s="64" t="s">
        <v>1895</v>
      </c>
      <c r="J284" s="115">
        <v>3.64</v>
      </c>
    </row>
    <row r="285" spans="2:10" x14ac:dyDescent="0.3">
      <c r="B285" s="74" t="s">
        <v>323</v>
      </c>
      <c r="C285" s="64" t="s">
        <v>1421</v>
      </c>
      <c r="D285" s="16" t="s">
        <v>1459</v>
      </c>
      <c r="E285" s="64">
        <v>12</v>
      </c>
      <c r="F285" s="16" t="s">
        <v>2426</v>
      </c>
      <c r="G285" s="64" t="s">
        <v>327</v>
      </c>
      <c r="H285" s="16" t="s">
        <v>2427</v>
      </c>
      <c r="I285" s="64" t="s">
        <v>1895</v>
      </c>
      <c r="J285" s="115">
        <v>2.73</v>
      </c>
    </row>
    <row r="286" spans="2:10" x14ac:dyDescent="0.3">
      <c r="B286" s="74" t="s">
        <v>323</v>
      </c>
      <c r="C286" s="64" t="s">
        <v>1421</v>
      </c>
      <c r="D286" s="16" t="s">
        <v>1459</v>
      </c>
      <c r="E286" s="64">
        <v>13</v>
      </c>
      <c r="F286" s="16" t="s">
        <v>2428</v>
      </c>
      <c r="G286" s="64" t="s">
        <v>327</v>
      </c>
      <c r="H286" s="16" t="s">
        <v>2429</v>
      </c>
      <c r="I286" s="64" t="s">
        <v>1895</v>
      </c>
      <c r="J286" s="115">
        <v>2.27</v>
      </c>
    </row>
    <row r="287" spans="2:10" x14ac:dyDescent="0.3">
      <c r="B287" s="74" t="s">
        <v>323</v>
      </c>
      <c r="C287" s="64" t="s">
        <v>1421</v>
      </c>
      <c r="D287" s="16" t="s">
        <v>1459</v>
      </c>
      <c r="E287" s="64">
        <v>14</v>
      </c>
      <c r="F287" s="16" t="s">
        <v>2430</v>
      </c>
      <c r="G287" s="64" t="s">
        <v>327</v>
      </c>
      <c r="H287" s="16" t="s">
        <v>2431</v>
      </c>
      <c r="I287" s="64" t="s">
        <v>1895</v>
      </c>
      <c r="J287" s="115">
        <v>2.04</v>
      </c>
    </row>
    <row r="288" spans="2:10" x14ac:dyDescent="0.3">
      <c r="B288" s="74" t="s">
        <v>323</v>
      </c>
      <c r="C288" s="64" t="s">
        <v>1421</v>
      </c>
      <c r="D288" s="16" t="s">
        <v>1459</v>
      </c>
      <c r="E288" s="64">
        <v>15</v>
      </c>
      <c r="F288" s="16" t="s">
        <v>2432</v>
      </c>
      <c r="G288" s="64" t="s">
        <v>327</v>
      </c>
      <c r="H288" s="16" t="s">
        <v>2433</v>
      </c>
      <c r="I288" s="64" t="s">
        <v>1895</v>
      </c>
      <c r="J288" s="115">
        <v>1.82</v>
      </c>
    </row>
    <row r="289" spans="2:10" x14ac:dyDescent="0.3">
      <c r="B289" s="74" t="s">
        <v>323</v>
      </c>
      <c r="C289" s="64" t="s">
        <v>1421</v>
      </c>
      <c r="D289" s="16" t="s">
        <v>1459</v>
      </c>
      <c r="E289" s="64">
        <v>16</v>
      </c>
      <c r="F289" s="16" t="s">
        <v>2434</v>
      </c>
      <c r="G289" s="64" t="s">
        <v>327</v>
      </c>
      <c r="H289" s="16" t="s">
        <v>2435</v>
      </c>
      <c r="I289" s="64" t="s">
        <v>1895</v>
      </c>
      <c r="J289" s="115">
        <v>1.48</v>
      </c>
    </row>
    <row r="290" spans="2:10" x14ac:dyDescent="0.3">
      <c r="B290" s="74" t="s">
        <v>323</v>
      </c>
      <c r="C290" s="64" t="s">
        <v>1421</v>
      </c>
      <c r="D290" s="16" t="s">
        <v>1492</v>
      </c>
      <c r="E290" s="64">
        <v>0</v>
      </c>
      <c r="F290" s="16" t="s">
        <v>2436</v>
      </c>
      <c r="G290" s="64" t="s">
        <v>327</v>
      </c>
      <c r="H290" s="16" t="s">
        <v>2437</v>
      </c>
      <c r="I290" s="64" t="s">
        <v>1897</v>
      </c>
      <c r="J290" s="115">
        <v>0</v>
      </c>
    </row>
    <row r="291" spans="2:10" x14ac:dyDescent="0.3">
      <c r="B291" s="74" t="s">
        <v>1677</v>
      </c>
      <c r="C291" s="64" t="s">
        <v>1678</v>
      </c>
      <c r="D291" s="16" t="s">
        <v>1679</v>
      </c>
      <c r="E291" s="64">
        <v>1</v>
      </c>
      <c r="F291" s="16" t="s">
        <v>2490</v>
      </c>
      <c r="G291" s="64" t="s">
        <v>327</v>
      </c>
      <c r="H291" s="16" t="s">
        <v>2491</v>
      </c>
      <c r="I291" s="64" t="s">
        <v>1884</v>
      </c>
      <c r="J291" s="115">
        <v>80.28</v>
      </c>
    </row>
    <row r="292" spans="2:10" x14ac:dyDescent="0.3">
      <c r="B292" s="74" t="s">
        <v>1677</v>
      </c>
      <c r="C292" s="64" t="s">
        <v>1678</v>
      </c>
      <c r="D292" s="16" t="s">
        <v>1679</v>
      </c>
      <c r="E292" s="64">
        <v>2</v>
      </c>
      <c r="F292" s="16" t="s">
        <v>2492</v>
      </c>
      <c r="G292" s="64" t="s">
        <v>327</v>
      </c>
      <c r="H292" s="16" t="s">
        <v>2493</v>
      </c>
      <c r="I292" s="64" t="s">
        <v>1885</v>
      </c>
      <c r="J292" s="115">
        <v>214.89</v>
      </c>
    </row>
    <row r="293" spans="2:10" x14ac:dyDescent="0.3">
      <c r="B293" s="74" t="s">
        <v>1677</v>
      </c>
      <c r="C293" s="64" t="s">
        <v>1678</v>
      </c>
      <c r="D293" s="16" t="s">
        <v>1679</v>
      </c>
      <c r="E293" s="64">
        <v>3</v>
      </c>
      <c r="F293" s="16" t="s">
        <v>2494</v>
      </c>
      <c r="G293" s="64" t="s">
        <v>327</v>
      </c>
      <c r="H293" s="16" t="s">
        <v>2495</v>
      </c>
      <c r="I293" s="64" t="s">
        <v>1886</v>
      </c>
      <c r="J293" s="115">
        <v>344.64</v>
      </c>
    </row>
    <row r="294" spans="2:10" x14ac:dyDescent="0.3">
      <c r="B294" s="74" t="s">
        <v>1677</v>
      </c>
      <c r="C294" s="64" t="s">
        <v>1678</v>
      </c>
      <c r="D294" s="16" t="s">
        <v>1679</v>
      </c>
      <c r="E294" s="64">
        <v>4</v>
      </c>
      <c r="F294" s="16" t="s">
        <v>2496</v>
      </c>
      <c r="G294" s="64" t="s">
        <v>327</v>
      </c>
      <c r="H294" s="16" t="s">
        <v>2497</v>
      </c>
      <c r="I294" s="64" t="s">
        <v>1884</v>
      </c>
      <c r="J294" s="115">
        <v>80.28</v>
      </c>
    </row>
    <row r="295" spans="2:10" x14ac:dyDescent="0.3">
      <c r="B295" s="74" t="s">
        <v>1677</v>
      </c>
      <c r="C295" s="64" t="s">
        <v>1678</v>
      </c>
      <c r="D295" s="16" t="s">
        <v>1679</v>
      </c>
      <c r="E295" s="64">
        <v>5</v>
      </c>
      <c r="F295" s="16" t="s">
        <v>2498</v>
      </c>
      <c r="G295" s="64" t="s">
        <v>327</v>
      </c>
      <c r="H295" s="16" t="s">
        <v>2499</v>
      </c>
      <c r="I295" s="64" t="s">
        <v>1885</v>
      </c>
      <c r="J295" s="115">
        <v>214.89</v>
      </c>
    </row>
    <row r="296" spans="2:10" x14ac:dyDescent="0.3">
      <c r="B296" s="74" t="s">
        <v>1677</v>
      </c>
      <c r="C296" s="64" t="s">
        <v>1678</v>
      </c>
      <c r="D296" s="16" t="s">
        <v>1679</v>
      </c>
      <c r="E296" s="64">
        <v>6</v>
      </c>
      <c r="F296" s="16" t="s">
        <v>2500</v>
      </c>
      <c r="G296" s="64" t="s">
        <v>327</v>
      </c>
      <c r="H296" s="16" t="s">
        <v>2501</v>
      </c>
      <c r="I296" s="64" t="s">
        <v>1886</v>
      </c>
      <c r="J296" s="115">
        <v>344.64</v>
      </c>
    </row>
    <row r="297" spans="2:10" x14ac:dyDescent="0.3">
      <c r="B297" s="74" t="s">
        <v>1677</v>
      </c>
      <c r="C297" s="64" t="s">
        <v>1678</v>
      </c>
      <c r="D297" s="16" t="s">
        <v>1692</v>
      </c>
      <c r="E297" s="64">
        <v>1</v>
      </c>
      <c r="F297" s="16" t="s">
        <v>2502</v>
      </c>
      <c r="G297" s="64" t="s">
        <v>327</v>
      </c>
      <c r="H297" s="16" t="s">
        <v>2503</v>
      </c>
      <c r="I297" s="64" t="s">
        <v>1884</v>
      </c>
      <c r="J297" s="115">
        <v>17.84</v>
      </c>
    </row>
    <row r="298" spans="2:10" x14ac:dyDescent="0.3">
      <c r="B298" s="74" t="s">
        <v>1677</v>
      </c>
      <c r="C298" s="64" t="s">
        <v>1678</v>
      </c>
      <c r="D298" s="16" t="s">
        <v>1692</v>
      </c>
      <c r="E298" s="64">
        <v>2</v>
      </c>
      <c r="F298" s="16" t="s">
        <v>2504</v>
      </c>
      <c r="G298" s="64" t="s">
        <v>327</v>
      </c>
      <c r="H298" s="16" t="s">
        <v>2505</v>
      </c>
      <c r="I298" s="64" t="s">
        <v>1885</v>
      </c>
      <c r="J298" s="115">
        <v>48.66</v>
      </c>
    </row>
    <row r="299" spans="2:10" x14ac:dyDescent="0.3">
      <c r="B299" s="74" t="s">
        <v>1677</v>
      </c>
      <c r="C299" s="64" t="s">
        <v>1678</v>
      </c>
      <c r="D299" s="16" t="s">
        <v>1692</v>
      </c>
      <c r="E299" s="64">
        <v>3</v>
      </c>
      <c r="F299" s="16" t="s">
        <v>2506</v>
      </c>
      <c r="G299" s="64" t="s">
        <v>327</v>
      </c>
      <c r="H299" s="16" t="s">
        <v>2507</v>
      </c>
      <c r="I299" s="64" t="s">
        <v>1886</v>
      </c>
      <c r="J299" s="115">
        <v>77.040000000000006</v>
      </c>
    </row>
    <row r="300" spans="2:10" x14ac:dyDescent="0.3">
      <c r="B300" s="74" t="s">
        <v>1677</v>
      </c>
      <c r="C300" s="64" t="s">
        <v>1678</v>
      </c>
      <c r="D300" s="16" t="s">
        <v>1692</v>
      </c>
      <c r="E300" s="64">
        <v>4</v>
      </c>
      <c r="F300" s="16" t="s">
        <v>2508</v>
      </c>
      <c r="G300" s="64" t="s">
        <v>327</v>
      </c>
      <c r="H300" s="16" t="s">
        <v>2509</v>
      </c>
      <c r="I300" s="64" t="s">
        <v>1884</v>
      </c>
      <c r="J300" s="115">
        <v>17.84</v>
      </c>
    </row>
    <row r="301" spans="2:10" x14ac:dyDescent="0.3">
      <c r="B301" s="74" t="s">
        <v>1677</v>
      </c>
      <c r="C301" s="64" t="s">
        <v>1678</v>
      </c>
      <c r="D301" s="16" t="s">
        <v>1692</v>
      </c>
      <c r="E301" s="64">
        <v>5</v>
      </c>
      <c r="F301" s="16" t="s">
        <v>2510</v>
      </c>
      <c r="G301" s="64" t="s">
        <v>327</v>
      </c>
      <c r="H301" s="16" t="s">
        <v>2511</v>
      </c>
      <c r="I301" s="64" t="s">
        <v>1885</v>
      </c>
      <c r="J301" s="115">
        <v>48.66</v>
      </c>
    </row>
    <row r="302" spans="2:10" x14ac:dyDescent="0.3">
      <c r="B302" s="74" t="s">
        <v>1677</v>
      </c>
      <c r="C302" s="64" t="s">
        <v>1678</v>
      </c>
      <c r="D302" s="16" t="s">
        <v>1692</v>
      </c>
      <c r="E302" s="64">
        <v>6</v>
      </c>
      <c r="F302" s="16" t="s">
        <v>2512</v>
      </c>
      <c r="G302" s="64" t="s">
        <v>327</v>
      </c>
      <c r="H302" s="16" t="s">
        <v>2513</v>
      </c>
      <c r="I302" s="64" t="s">
        <v>1886</v>
      </c>
      <c r="J302" s="115">
        <v>77.040000000000006</v>
      </c>
    </row>
    <row r="303" spans="2:10" x14ac:dyDescent="0.3">
      <c r="B303" s="74" t="s">
        <v>1677</v>
      </c>
      <c r="C303" s="64" t="s">
        <v>1678</v>
      </c>
      <c r="D303" s="16" t="s">
        <v>1715</v>
      </c>
      <c r="E303" s="64">
        <v>1</v>
      </c>
      <c r="F303" s="16" t="s">
        <v>2514</v>
      </c>
      <c r="G303" s="64" t="s">
        <v>327</v>
      </c>
      <c r="H303" s="16" t="s">
        <v>2515</v>
      </c>
      <c r="I303" s="64" t="s">
        <v>1897</v>
      </c>
      <c r="J303" s="115">
        <v>21.24</v>
      </c>
    </row>
    <row r="304" spans="2:10" x14ac:dyDescent="0.3">
      <c r="B304" s="74" t="s">
        <v>1677</v>
      </c>
      <c r="C304" s="64" t="s">
        <v>1678</v>
      </c>
      <c r="D304" s="16" t="s">
        <v>1715</v>
      </c>
      <c r="E304" s="64">
        <v>2</v>
      </c>
      <c r="F304" s="16" t="s">
        <v>2516</v>
      </c>
      <c r="G304" s="64" t="s">
        <v>327</v>
      </c>
      <c r="H304" s="16" t="s">
        <v>2517</v>
      </c>
      <c r="I304" s="64" t="s">
        <v>1897</v>
      </c>
      <c r="J304" s="115">
        <v>0</v>
      </c>
    </row>
    <row r="305" spans="2:10" x14ac:dyDescent="0.3">
      <c r="B305" s="74" t="s">
        <v>1677</v>
      </c>
      <c r="C305" s="64" t="s">
        <v>1678</v>
      </c>
      <c r="D305" s="16" t="s">
        <v>1720</v>
      </c>
      <c r="E305" s="64">
        <v>1</v>
      </c>
      <c r="F305" s="16" t="s">
        <v>2518</v>
      </c>
      <c r="G305" s="64" t="s">
        <v>327</v>
      </c>
      <c r="H305" s="16" t="s">
        <v>2519</v>
      </c>
      <c r="I305" s="64" t="s">
        <v>1897</v>
      </c>
      <c r="J305" s="115">
        <v>4.3899999999999997</v>
      </c>
    </row>
    <row r="306" spans="2:10" x14ac:dyDescent="0.3">
      <c r="B306" s="75" t="s">
        <v>1677</v>
      </c>
      <c r="C306" s="68" t="s">
        <v>1678</v>
      </c>
      <c r="D306" s="67" t="s">
        <v>1720</v>
      </c>
      <c r="E306" s="68">
        <v>2</v>
      </c>
      <c r="F306" s="67" t="s">
        <v>2520</v>
      </c>
      <c r="G306" s="68" t="s">
        <v>327</v>
      </c>
      <c r="H306" s="67" t="s">
        <v>2521</v>
      </c>
      <c r="I306" s="68" t="s">
        <v>1897</v>
      </c>
      <c r="J306" s="115">
        <v>0</v>
      </c>
    </row>
    <row r="307" spans="2:10" x14ac:dyDescent="0.3">
      <c r="B307" s="74" t="s">
        <v>323</v>
      </c>
      <c r="C307" s="64" t="s">
        <v>477</v>
      </c>
      <c r="D307" s="16" t="s">
        <v>558</v>
      </c>
      <c r="E307" s="64">
        <v>4</v>
      </c>
      <c r="F307" s="16" t="s">
        <v>2710</v>
      </c>
      <c r="G307" s="64" t="s">
        <v>327</v>
      </c>
      <c r="H307" s="16" t="s">
        <v>2641</v>
      </c>
      <c r="I307" s="64" t="s">
        <v>1884</v>
      </c>
      <c r="J307" s="115">
        <v>27112.07</v>
      </c>
    </row>
    <row r="308" spans="2:10" x14ac:dyDescent="0.3">
      <c r="B308" s="74" t="s">
        <v>323</v>
      </c>
      <c r="C308" s="64" t="s">
        <v>477</v>
      </c>
      <c r="D308" s="16" t="s">
        <v>558</v>
      </c>
      <c r="E308" s="64">
        <v>4</v>
      </c>
      <c r="F308" s="16" t="s">
        <v>2711</v>
      </c>
      <c r="G308" s="64" t="s">
        <v>327</v>
      </c>
      <c r="H308" s="16" t="s">
        <v>2642</v>
      </c>
      <c r="I308" s="64" t="s">
        <v>1885</v>
      </c>
      <c r="J308" s="115">
        <v>78907.259999999995</v>
      </c>
    </row>
    <row r="309" spans="2:10" x14ac:dyDescent="0.3">
      <c r="B309" s="74" t="s">
        <v>323</v>
      </c>
      <c r="C309" s="64" t="s">
        <v>477</v>
      </c>
      <c r="D309" s="16" t="s">
        <v>558</v>
      </c>
      <c r="E309" s="64">
        <v>4</v>
      </c>
      <c r="F309" s="16" t="s">
        <v>2712</v>
      </c>
      <c r="G309" s="64" t="s">
        <v>327</v>
      </c>
      <c r="H309" s="16" t="s">
        <v>2643</v>
      </c>
      <c r="I309" s="64" t="s">
        <v>1886</v>
      </c>
      <c r="J309" s="115">
        <v>128084.64</v>
      </c>
    </row>
    <row r="310" spans="2:10" x14ac:dyDescent="0.3">
      <c r="B310" s="74" t="s">
        <v>323</v>
      </c>
      <c r="C310" s="64" t="s">
        <v>477</v>
      </c>
      <c r="D310" s="16" t="s">
        <v>558</v>
      </c>
      <c r="E310" s="64">
        <v>5</v>
      </c>
      <c r="F310" s="16" t="s">
        <v>2713</v>
      </c>
      <c r="G310" s="64" t="s">
        <v>327</v>
      </c>
      <c r="H310" s="16" t="s">
        <v>2644</v>
      </c>
      <c r="I310" s="64" t="s">
        <v>1884</v>
      </c>
      <c r="J310" s="115">
        <v>128785.83</v>
      </c>
    </row>
    <row r="311" spans="2:10" x14ac:dyDescent="0.3">
      <c r="B311" s="74" t="s">
        <v>323</v>
      </c>
      <c r="C311" s="64" t="s">
        <v>477</v>
      </c>
      <c r="D311" s="16" t="s">
        <v>558</v>
      </c>
      <c r="E311" s="64">
        <v>5</v>
      </c>
      <c r="F311" s="16" t="s">
        <v>2714</v>
      </c>
      <c r="G311" s="64" t="s">
        <v>327</v>
      </c>
      <c r="H311" s="16" t="s">
        <v>2645</v>
      </c>
      <c r="I311" s="64" t="s">
        <v>1885</v>
      </c>
      <c r="J311" s="115">
        <v>374812.98</v>
      </c>
    </row>
    <row r="312" spans="2:10" x14ac:dyDescent="0.3">
      <c r="B312" s="75" t="s">
        <v>323</v>
      </c>
      <c r="C312" s="68" t="s">
        <v>477</v>
      </c>
      <c r="D312" s="67" t="s">
        <v>558</v>
      </c>
      <c r="E312" s="68">
        <v>5</v>
      </c>
      <c r="F312" s="67" t="s">
        <v>2715</v>
      </c>
      <c r="G312" s="68" t="s">
        <v>327</v>
      </c>
      <c r="H312" s="67" t="s">
        <v>2646</v>
      </c>
      <c r="I312" s="64" t="s">
        <v>1886</v>
      </c>
      <c r="J312" s="115">
        <v>611724.54</v>
      </c>
    </row>
    <row r="313" spans="2:10" x14ac:dyDescent="0.3">
      <c r="B313" s="74" t="s">
        <v>323</v>
      </c>
      <c r="C313" s="64" t="s">
        <v>477</v>
      </c>
      <c r="D313" s="16" t="s">
        <v>558</v>
      </c>
      <c r="E313" s="64">
        <v>9</v>
      </c>
      <c r="F313" s="16" t="s">
        <v>2716</v>
      </c>
      <c r="G313" s="64" t="s">
        <v>327</v>
      </c>
      <c r="H313" s="16" t="s">
        <v>2647</v>
      </c>
      <c r="I313" s="64" t="s">
        <v>1884</v>
      </c>
      <c r="J313" s="115">
        <v>27112.07</v>
      </c>
    </row>
    <row r="314" spans="2:10" x14ac:dyDescent="0.3">
      <c r="B314" s="74" t="s">
        <v>323</v>
      </c>
      <c r="C314" s="64" t="s">
        <v>477</v>
      </c>
      <c r="D314" s="16" t="s">
        <v>558</v>
      </c>
      <c r="E314" s="64">
        <v>9</v>
      </c>
      <c r="F314" s="16" t="s">
        <v>2717</v>
      </c>
      <c r="G314" s="64" t="s">
        <v>327</v>
      </c>
      <c r="H314" s="16" t="s">
        <v>2648</v>
      </c>
      <c r="I314" s="64" t="s">
        <v>1885</v>
      </c>
      <c r="J314" s="115">
        <v>78907.259999999995</v>
      </c>
    </row>
    <row r="315" spans="2:10" x14ac:dyDescent="0.3">
      <c r="B315" s="74" t="s">
        <v>323</v>
      </c>
      <c r="C315" s="64" t="s">
        <v>477</v>
      </c>
      <c r="D315" s="16" t="s">
        <v>558</v>
      </c>
      <c r="E315" s="64">
        <v>9</v>
      </c>
      <c r="F315" s="16" t="s">
        <v>2718</v>
      </c>
      <c r="G315" s="64" t="s">
        <v>327</v>
      </c>
      <c r="H315" s="16" t="s">
        <v>2649</v>
      </c>
      <c r="I315" s="64" t="s">
        <v>1886</v>
      </c>
      <c r="J315" s="115">
        <v>128084.64</v>
      </c>
    </row>
    <row r="316" spans="2:10" x14ac:dyDescent="0.3">
      <c r="B316" s="74" t="s">
        <v>323</v>
      </c>
      <c r="C316" s="64" t="s">
        <v>477</v>
      </c>
      <c r="D316" s="16" t="s">
        <v>558</v>
      </c>
      <c r="E316" s="64">
        <v>10</v>
      </c>
      <c r="F316" s="16" t="s">
        <v>2719</v>
      </c>
      <c r="G316" s="64" t="s">
        <v>327</v>
      </c>
      <c r="H316" s="16" t="s">
        <v>2650</v>
      </c>
      <c r="I316" s="64" t="s">
        <v>1884</v>
      </c>
      <c r="J316" s="115">
        <v>128785.83</v>
      </c>
    </row>
    <row r="317" spans="2:10" x14ac:dyDescent="0.3">
      <c r="B317" s="74" t="s">
        <v>323</v>
      </c>
      <c r="C317" s="64" t="s">
        <v>477</v>
      </c>
      <c r="D317" s="16" t="s">
        <v>558</v>
      </c>
      <c r="E317" s="64">
        <v>10</v>
      </c>
      <c r="F317" s="16" t="s">
        <v>2720</v>
      </c>
      <c r="G317" s="64" t="s">
        <v>327</v>
      </c>
      <c r="H317" s="16" t="s">
        <v>2651</v>
      </c>
      <c r="I317" s="64" t="s">
        <v>1885</v>
      </c>
      <c r="J317" s="115">
        <v>374812.98</v>
      </c>
    </row>
    <row r="318" spans="2:10" x14ac:dyDescent="0.3">
      <c r="B318" s="75" t="s">
        <v>323</v>
      </c>
      <c r="C318" s="68" t="s">
        <v>477</v>
      </c>
      <c r="D318" s="67" t="s">
        <v>558</v>
      </c>
      <c r="E318" s="68">
        <v>10</v>
      </c>
      <c r="F318" s="67" t="s">
        <v>2721</v>
      </c>
      <c r="G318" s="68" t="s">
        <v>327</v>
      </c>
      <c r="H318" s="67" t="s">
        <v>2652</v>
      </c>
      <c r="I318" s="64" t="s">
        <v>1886</v>
      </c>
      <c r="J318" s="115">
        <v>611724.54</v>
      </c>
    </row>
    <row r="319" spans="2:10" x14ac:dyDescent="0.3">
      <c r="B319" s="74" t="s">
        <v>323</v>
      </c>
      <c r="C319" s="64" t="s">
        <v>477</v>
      </c>
      <c r="D319" s="16" t="s">
        <v>558</v>
      </c>
      <c r="E319" s="64">
        <v>14</v>
      </c>
      <c r="F319" s="16" t="s">
        <v>2722</v>
      </c>
      <c r="G319" s="64" t="s">
        <v>327</v>
      </c>
      <c r="H319" s="16" t="s">
        <v>2653</v>
      </c>
      <c r="I319" s="64" t="s">
        <v>2914</v>
      </c>
      <c r="J319" s="115">
        <v>74.41</v>
      </c>
    </row>
    <row r="320" spans="2:10" x14ac:dyDescent="0.3">
      <c r="B320" s="75" t="s">
        <v>323</v>
      </c>
      <c r="C320" s="68" t="s">
        <v>477</v>
      </c>
      <c r="D320" s="67" t="s">
        <v>558</v>
      </c>
      <c r="E320" s="68">
        <v>15</v>
      </c>
      <c r="F320" s="67" t="s">
        <v>2723</v>
      </c>
      <c r="G320" s="68" t="s">
        <v>327</v>
      </c>
      <c r="H320" s="67" t="s">
        <v>2654</v>
      </c>
      <c r="I320" s="64" t="s">
        <v>2914</v>
      </c>
      <c r="J320" s="115">
        <v>352.98</v>
      </c>
    </row>
    <row r="321" spans="2:10" x14ac:dyDescent="0.3">
      <c r="B321" s="74" t="s">
        <v>323</v>
      </c>
      <c r="C321" s="64" t="s">
        <v>2581</v>
      </c>
      <c r="D321" s="16" t="s">
        <v>2583</v>
      </c>
      <c r="E321" s="64">
        <v>1</v>
      </c>
      <c r="F321" s="16" t="s">
        <v>2724</v>
      </c>
      <c r="G321" s="64" t="s">
        <v>327</v>
      </c>
      <c r="H321" s="16" t="s">
        <v>2655</v>
      </c>
      <c r="I321" s="64" t="s">
        <v>1884</v>
      </c>
      <c r="J321" s="115">
        <v>96.5</v>
      </c>
    </row>
    <row r="322" spans="2:10" x14ac:dyDescent="0.3">
      <c r="B322" s="74" t="s">
        <v>323</v>
      </c>
      <c r="C322" s="64" t="s">
        <v>2581</v>
      </c>
      <c r="D322" s="16" t="s">
        <v>2583</v>
      </c>
      <c r="E322" s="64">
        <v>2</v>
      </c>
      <c r="F322" s="16" t="s">
        <v>2725</v>
      </c>
      <c r="G322" s="64" t="s">
        <v>327</v>
      </c>
      <c r="H322" s="16" t="s">
        <v>2656</v>
      </c>
      <c r="I322" s="64" t="s">
        <v>1885</v>
      </c>
      <c r="J322" s="115">
        <v>283.01</v>
      </c>
    </row>
    <row r="323" spans="2:10" x14ac:dyDescent="0.3">
      <c r="B323" s="74" t="s">
        <v>323</v>
      </c>
      <c r="C323" s="64" t="s">
        <v>2581</v>
      </c>
      <c r="D323" s="16" t="s">
        <v>2583</v>
      </c>
      <c r="E323" s="64">
        <v>3</v>
      </c>
      <c r="F323" s="16" t="s">
        <v>2726</v>
      </c>
      <c r="G323" s="64" t="s">
        <v>327</v>
      </c>
      <c r="H323" s="16" t="s">
        <v>2657</v>
      </c>
      <c r="I323" s="64" t="s">
        <v>1886</v>
      </c>
      <c r="J323" s="115">
        <v>461.4</v>
      </c>
    </row>
    <row r="324" spans="2:10" x14ac:dyDescent="0.3">
      <c r="B324" s="74" t="s">
        <v>323</v>
      </c>
      <c r="C324" s="64" t="s">
        <v>2581</v>
      </c>
      <c r="D324" s="16" t="s">
        <v>2583</v>
      </c>
      <c r="E324" s="64">
        <v>4</v>
      </c>
      <c r="F324" s="16" t="s">
        <v>2727</v>
      </c>
      <c r="G324" s="64" t="s">
        <v>327</v>
      </c>
      <c r="H324" s="16" t="s">
        <v>2658</v>
      </c>
      <c r="I324" s="64" t="s">
        <v>1884</v>
      </c>
      <c r="J324" s="115">
        <v>477.62</v>
      </c>
    </row>
    <row r="325" spans="2:10" x14ac:dyDescent="0.3">
      <c r="B325" s="74" t="s">
        <v>323</v>
      </c>
      <c r="C325" s="64" t="s">
        <v>2581</v>
      </c>
      <c r="D325" s="16" t="s">
        <v>2583</v>
      </c>
      <c r="E325" s="64">
        <v>5</v>
      </c>
      <c r="F325" s="16" t="s">
        <v>2728</v>
      </c>
      <c r="G325" s="64" t="s">
        <v>327</v>
      </c>
      <c r="H325" s="16" t="s">
        <v>2659</v>
      </c>
      <c r="I325" s="64" t="s">
        <v>1885</v>
      </c>
      <c r="J325" s="115">
        <v>1385.84</v>
      </c>
    </row>
    <row r="326" spans="2:10" x14ac:dyDescent="0.3">
      <c r="B326" s="74" t="s">
        <v>323</v>
      </c>
      <c r="C326" s="64" t="s">
        <v>2581</v>
      </c>
      <c r="D326" s="16" t="s">
        <v>2583</v>
      </c>
      <c r="E326" s="64">
        <v>6</v>
      </c>
      <c r="F326" s="16" t="s">
        <v>2729</v>
      </c>
      <c r="G326" s="64" t="s">
        <v>327</v>
      </c>
      <c r="H326" s="16" t="s">
        <v>2660</v>
      </c>
      <c r="I326" s="64" t="s">
        <v>1886</v>
      </c>
      <c r="J326" s="115">
        <v>2269.73</v>
      </c>
    </row>
    <row r="327" spans="2:10" x14ac:dyDescent="0.3">
      <c r="B327" s="74" t="s">
        <v>323</v>
      </c>
      <c r="C327" s="64" t="s">
        <v>2581</v>
      </c>
      <c r="D327" s="16" t="s">
        <v>2583</v>
      </c>
      <c r="E327" s="64">
        <v>7</v>
      </c>
      <c r="F327" s="16" t="s">
        <v>2730</v>
      </c>
      <c r="G327" s="64" t="s">
        <v>327</v>
      </c>
      <c r="H327" s="16" t="s">
        <v>2661</v>
      </c>
      <c r="I327" s="64" t="s">
        <v>1884</v>
      </c>
      <c r="J327" s="115">
        <v>1904.83</v>
      </c>
    </row>
    <row r="328" spans="2:10" x14ac:dyDescent="0.3">
      <c r="B328" s="74" t="s">
        <v>323</v>
      </c>
      <c r="C328" s="64" t="s">
        <v>2581</v>
      </c>
      <c r="D328" s="16" t="s">
        <v>2583</v>
      </c>
      <c r="E328" s="64">
        <v>8</v>
      </c>
      <c r="F328" s="16" t="s">
        <v>2731</v>
      </c>
      <c r="G328" s="64" t="s">
        <v>327</v>
      </c>
      <c r="H328" s="16" t="s">
        <v>2662</v>
      </c>
      <c r="I328" s="64" t="s">
        <v>1885</v>
      </c>
      <c r="J328" s="115">
        <v>5537.71</v>
      </c>
    </row>
    <row r="329" spans="2:10" x14ac:dyDescent="0.3">
      <c r="B329" s="74" t="s">
        <v>323</v>
      </c>
      <c r="C329" s="64" t="s">
        <v>2581</v>
      </c>
      <c r="D329" s="16" t="s">
        <v>2583</v>
      </c>
      <c r="E329" s="64">
        <v>9</v>
      </c>
      <c r="F329" s="16" t="s">
        <v>2732</v>
      </c>
      <c r="G329" s="64" t="s">
        <v>327</v>
      </c>
      <c r="H329" s="16" t="s">
        <v>2663</v>
      </c>
      <c r="I329" s="64" t="s">
        <v>1886</v>
      </c>
      <c r="J329" s="115">
        <v>9048.94</v>
      </c>
    </row>
    <row r="330" spans="2:10" x14ac:dyDescent="0.3">
      <c r="B330" s="74" t="s">
        <v>323</v>
      </c>
      <c r="C330" s="64" t="s">
        <v>2581</v>
      </c>
      <c r="D330" s="16" t="s">
        <v>2583</v>
      </c>
      <c r="E330" s="64">
        <v>10</v>
      </c>
      <c r="F330" s="16" t="s">
        <v>2733</v>
      </c>
      <c r="G330" s="64" t="s">
        <v>327</v>
      </c>
      <c r="H330" s="16" t="s">
        <v>2664</v>
      </c>
      <c r="I330" s="64" t="s">
        <v>1884</v>
      </c>
      <c r="J330" s="115">
        <v>18667.310000000001</v>
      </c>
    </row>
    <row r="331" spans="2:10" x14ac:dyDescent="0.3">
      <c r="B331" s="74" t="s">
        <v>323</v>
      </c>
      <c r="C331" s="64" t="s">
        <v>2581</v>
      </c>
      <c r="D331" s="16" t="s">
        <v>2583</v>
      </c>
      <c r="E331" s="64">
        <v>11</v>
      </c>
      <c r="F331" s="16" t="s">
        <v>2734</v>
      </c>
      <c r="G331" s="64" t="s">
        <v>327</v>
      </c>
      <c r="H331" s="16" t="s">
        <v>2665</v>
      </c>
      <c r="I331" s="64" t="s">
        <v>1885</v>
      </c>
      <c r="J331" s="115">
        <v>54269.49</v>
      </c>
    </row>
    <row r="332" spans="2:10" x14ac:dyDescent="0.3">
      <c r="B332" s="74" t="s">
        <v>323</v>
      </c>
      <c r="C332" s="64" t="s">
        <v>2581</v>
      </c>
      <c r="D332" s="16" t="s">
        <v>2583</v>
      </c>
      <c r="E332" s="64">
        <v>12</v>
      </c>
      <c r="F332" s="16" t="s">
        <v>2735</v>
      </c>
      <c r="G332" s="64" t="s">
        <v>327</v>
      </c>
      <c r="H332" s="16" t="s">
        <v>2666</v>
      </c>
      <c r="I332" s="64" t="s">
        <v>1886</v>
      </c>
      <c r="J332" s="115">
        <v>88679.62</v>
      </c>
    </row>
    <row r="333" spans="2:10" x14ac:dyDescent="0.3">
      <c r="B333" s="74" t="s">
        <v>323</v>
      </c>
      <c r="C333" s="64" t="s">
        <v>2581</v>
      </c>
      <c r="D333" s="16" t="s">
        <v>2583</v>
      </c>
      <c r="E333" s="64">
        <v>13</v>
      </c>
      <c r="F333" s="16" t="s">
        <v>2736</v>
      </c>
      <c r="G333" s="64" t="s">
        <v>327</v>
      </c>
      <c r="H333" s="16" t="s">
        <v>2667</v>
      </c>
      <c r="I333" s="64" t="s">
        <v>1884</v>
      </c>
      <c r="J333" s="115">
        <v>89705.71</v>
      </c>
    </row>
    <row r="334" spans="2:10" x14ac:dyDescent="0.3">
      <c r="B334" s="74" t="s">
        <v>323</v>
      </c>
      <c r="C334" s="64" t="s">
        <v>2581</v>
      </c>
      <c r="D334" s="16" t="s">
        <v>2583</v>
      </c>
      <c r="E334" s="64">
        <v>14</v>
      </c>
      <c r="F334" s="16" t="s">
        <v>2737</v>
      </c>
      <c r="G334" s="64" t="s">
        <v>327</v>
      </c>
      <c r="H334" s="16" t="s">
        <v>2668</v>
      </c>
      <c r="I334" s="64" t="s">
        <v>1885</v>
      </c>
      <c r="J334" s="115">
        <v>261041.21</v>
      </c>
    </row>
    <row r="335" spans="2:10" x14ac:dyDescent="0.3">
      <c r="B335" s="74" t="s">
        <v>323</v>
      </c>
      <c r="C335" s="64" t="s">
        <v>2581</v>
      </c>
      <c r="D335" s="16" t="s">
        <v>2583</v>
      </c>
      <c r="E335" s="64">
        <v>15</v>
      </c>
      <c r="F335" s="16" t="s">
        <v>2738</v>
      </c>
      <c r="G335" s="64" t="s">
        <v>327</v>
      </c>
      <c r="H335" s="16" t="s">
        <v>2669</v>
      </c>
      <c r="I335" s="64" t="s">
        <v>1886</v>
      </c>
      <c r="J335" s="115">
        <v>426103.31</v>
      </c>
    </row>
    <row r="336" spans="2:10" x14ac:dyDescent="0.3">
      <c r="B336" s="74" t="s">
        <v>323</v>
      </c>
      <c r="C336" s="64" t="s">
        <v>2581</v>
      </c>
      <c r="D336" s="16" t="s">
        <v>2583</v>
      </c>
      <c r="E336" s="64">
        <v>16</v>
      </c>
      <c r="F336" s="16" t="s">
        <v>2739</v>
      </c>
      <c r="G336" s="64" t="s">
        <v>327</v>
      </c>
      <c r="H336" s="16" t="s">
        <v>2670</v>
      </c>
      <c r="I336" s="64" t="s">
        <v>1884</v>
      </c>
      <c r="J336" s="115">
        <v>96.5</v>
      </c>
    </row>
    <row r="337" spans="2:10" x14ac:dyDescent="0.3">
      <c r="B337" s="74" t="s">
        <v>323</v>
      </c>
      <c r="C337" s="64" t="s">
        <v>2581</v>
      </c>
      <c r="D337" s="16" t="s">
        <v>2583</v>
      </c>
      <c r="E337" s="64">
        <v>17</v>
      </c>
      <c r="F337" s="16" t="s">
        <v>2740</v>
      </c>
      <c r="G337" s="64" t="s">
        <v>327</v>
      </c>
      <c r="H337" s="16" t="s">
        <v>2671</v>
      </c>
      <c r="I337" s="64" t="s">
        <v>1885</v>
      </c>
      <c r="J337" s="115">
        <v>283.01</v>
      </c>
    </row>
    <row r="338" spans="2:10" x14ac:dyDescent="0.3">
      <c r="B338" s="74" t="s">
        <v>323</v>
      </c>
      <c r="C338" s="64" t="s">
        <v>2581</v>
      </c>
      <c r="D338" s="16" t="s">
        <v>2583</v>
      </c>
      <c r="E338" s="64">
        <v>18</v>
      </c>
      <c r="F338" s="16" t="s">
        <v>2741</v>
      </c>
      <c r="G338" s="64" t="s">
        <v>327</v>
      </c>
      <c r="H338" s="16" t="s">
        <v>2672</v>
      </c>
      <c r="I338" s="64" t="s">
        <v>1886</v>
      </c>
      <c r="J338" s="115">
        <v>461.4</v>
      </c>
    </row>
    <row r="339" spans="2:10" x14ac:dyDescent="0.3">
      <c r="B339" s="74" t="s">
        <v>323</v>
      </c>
      <c r="C339" s="64" t="s">
        <v>2581</v>
      </c>
      <c r="D339" s="16" t="s">
        <v>2583</v>
      </c>
      <c r="E339" s="64">
        <v>19</v>
      </c>
      <c r="F339" s="16" t="s">
        <v>2742</v>
      </c>
      <c r="G339" s="64" t="s">
        <v>327</v>
      </c>
      <c r="H339" s="16" t="s">
        <v>2673</v>
      </c>
      <c r="I339" s="64" t="s">
        <v>1884</v>
      </c>
      <c r="J339" s="115">
        <v>477.62</v>
      </c>
    </row>
    <row r="340" spans="2:10" x14ac:dyDescent="0.3">
      <c r="B340" s="74" t="s">
        <v>323</v>
      </c>
      <c r="C340" s="64" t="s">
        <v>2581</v>
      </c>
      <c r="D340" s="16" t="s">
        <v>2583</v>
      </c>
      <c r="E340" s="64">
        <v>20</v>
      </c>
      <c r="F340" s="16" t="s">
        <v>2743</v>
      </c>
      <c r="G340" s="64" t="s">
        <v>327</v>
      </c>
      <c r="H340" s="16" t="s">
        <v>2674</v>
      </c>
      <c r="I340" s="64" t="s">
        <v>1885</v>
      </c>
      <c r="J340" s="115">
        <v>1385.84</v>
      </c>
    </row>
    <row r="341" spans="2:10" x14ac:dyDescent="0.3">
      <c r="B341" s="74" t="s">
        <v>323</v>
      </c>
      <c r="C341" s="64" t="s">
        <v>2581</v>
      </c>
      <c r="D341" s="16" t="s">
        <v>2583</v>
      </c>
      <c r="E341" s="64">
        <v>21</v>
      </c>
      <c r="F341" s="16" t="s">
        <v>2744</v>
      </c>
      <c r="G341" s="64" t="s">
        <v>327</v>
      </c>
      <c r="H341" s="16" t="s">
        <v>2675</v>
      </c>
      <c r="I341" s="64" t="s">
        <v>1886</v>
      </c>
      <c r="J341" s="115">
        <v>2269.73</v>
      </c>
    </row>
    <row r="342" spans="2:10" x14ac:dyDescent="0.3">
      <c r="B342" s="74" t="s">
        <v>323</v>
      </c>
      <c r="C342" s="64" t="s">
        <v>2581</v>
      </c>
      <c r="D342" s="16" t="s">
        <v>2583</v>
      </c>
      <c r="E342" s="64">
        <v>22</v>
      </c>
      <c r="F342" s="16" t="s">
        <v>2745</v>
      </c>
      <c r="G342" s="64" t="s">
        <v>327</v>
      </c>
      <c r="H342" s="16" t="s">
        <v>2676</v>
      </c>
      <c r="I342" s="64" t="s">
        <v>1884</v>
      </c>
      <c r="J342" s="115">
        <v>1904.83</v>
      </c>
    </row>
    <row r="343" spans="2:10" x14ac:dyDescent="0.3">
      <c r="B343" s="74" t="s">
        <v>323</v>
      </c>
      <c r="C343" s="64" t="s">
        <v>2581</v>
      </c>
      <c r="D343" s="16" t="s">
        <v>2583</v>
      </c>
      <c r="E343" s="64">
        <v>23</v>
      </c>
      <c r="F343" s="16" t="s">
        <v>2746</v>
      </c>
      <c r="G343" s="64" t="s">
        <v>327</v>
      </c>
      <c r="H343" s="16" t="s">
        <v>2677</v>
      </c>
      <c r="I343" s="64" t="s">
        <v>1885</v>
      </c>
      <c r="J343" s="115">
        <v>5537.71</v>
      </c>
    </row>
    <row r="344" spans="2:10" x14ac:dyDescent="0.3">
      <c r="B344" s="74" t="s">
        <v>323</v>
      </c>
      <c r="C344" s="64" t="s">
        <v>2581</v>
      </c>
      <c r="D344" s="16" t="s">
        <v>2583</v>
      </c>
      <c r="E344" s="64">
        <v>24</v>
      </c>
      <c r="F344" s="16" t="s">
        <v>2747</v>
      </c>
      <c r="G344" s="64" t="s">
        <v>327</v>
      </c>
      <c r="H344" s="16" t="s">
        <v>2678</v>
      </c>
      <c r="I344" s="64" t="s">
        <v>1886</v>
      </c>
      <c r="J344" s="115">
        <v>9048.94</v>
      </c>
    </row>
    <row r="345" spans="2:10" x14ac:dyDescent="0.3">
      <c r="B345" s="74" t="s">
        <v>323</v>
      </c>
      <c r="C345" s="64" t="s">
        <v>2581</v>
      </c>
      <c r="D345" s="16" t="s">
        <v>2583</v>
      </c>
      <c r="E345" s="64">
        <v>25</v>
      </c>
      <c r="F345" s="16" t="s">
        <v>2748</v>
      </c>
      <c r="G345" s="64" t="s">
        <v>327</v>
      </c>
      <c r="H345" s="16" t="s">
        <v>2679</v>
      </c>
      <c r="I345" s="64" t="s">
        <v>1884</v>
      </c>
      <c r="J345" s="115">
        <v>18667.310000000001</v>
      </c>
    </row>
    <row r="346" spans="2:10" x14ac:dyDescent="0.3">
      <c r="B346" s="74" t="s">
        <v>323</v>
      </c>
      <c r="C346" s="64" t="s">
        <v>2581</v>
      </c>
      <c r="D346" s="16" t="s">
        <v>2583</v>
      </c>
      <c r="E346" s="64">
        <v>26</v>
      </c>
      <c r="F346" s="16" t="s">
        <v>2749</v>
      </c>
      <c r="G346" s="64" t="s">
        <v>327</v>
      </c>
      <c r="H346" s="16" t="s">
        <v>2680</v>
      </c>
      <c r="I346" s="64" t="s">
        <v>1885</v>
      </c>
      <c r="J346" s="115">
        <v>54269.49</v>
      </c>
    </row>
    <row r="347" spans="2:10" x14ac:dyDescent="0.3">
      <c r="B347" s="74" t="s">
        <v>323</v>
      </c>
      <c r="C347" s="64" t="s">
        <v>2581</v>
      </c>
      <c r="D347" s="16" t="s">
        <v>2583</v>
      </c>
      <c r="E347" s="64">
        <v>27</v>
      </c>
      <c r="F347" s="16" t="s">
        <v>2750</v>
      </c>
      <c r="G347" s="64" t="s">
        <v>327</v>
      </c>
      <c r="H347" s="16" t="s">
        <v>2681</v>
      </c>
      <c r="I347" s="64" t="s">
        <v>1886</v>
      </c>
      <c r="J347" s="115">
        <v>88679.62</v>
      </c>
    </row>
    <row r="348" spans="2:10" x14ac:dyDescent="0.3">
      <c r="B348" s="74" t="s">
        <v>323</v>
      </c>
      <c r="C348" s="64" t="s">
        <v>2581</v>
      </c>
      <c r="D348" s="16" t="s">
        <v>2583</v>
      </c>
      <c r="E348" s="64">
        <v>28</v>
      </c>
      <c r="F348" s="16" t="s">
        <v>2751</v>
      </c>
      <c r="G348" s="64" t="s">
        <v>327</v>
      </c>
      <c r="H348" s="16" t="s">
        <v>2682</v>
      </c>
      <c r="I348" s="64" t="s">
        <v>1884</v>
      </c>
      <c r="J348" s="115">
        <v>89705.71</v>
      </c>
    </row>
    <row r="349" spans="2:10" x14ac:dyDescent="0.3">
      <c r="B349" s="74" t="s">
        <v>323</v>
      </c>
      <c r="C349" s="64" t="s">
        <v>2581</v>
      </c>
      <c r="D349" s="16" t="s">
        <v>2583</v>
      </c>
      <c r="E349" s="64">
        <v>29</v>
      </c>
      <c r="F349" s="16" t="s">
        <v>2752</v>
      </c>
      <c r="G349" s="64" t="s">
        <v>327</v>
      </c>
      <c r="H349" s="16" t="s">
        <v>2683</v>
      </c>
      <c r="I349" s="64" t="s">
        <v>1885</v>
      </c>
      <c r="J349" s="115">
        <v>261041.21</v>
      </c>
    </row>
    <row r="350" spans="2:10" x14ac:dyDescent="0.3">
      <c r="B350" s="74" t="s">
        <v>323</v>
      </c>
      <c r="C350" s="64" t="s">
        <v>2581</v>
      </c>
      <c r="D350" s="16" t="s">
        <v>2583</v>
      </c>
      <c r="E350" s="64">
        <v>30</v>
      </c>
      <c r="F350" s="16" t="s">
        <v>2753</v>
      </c>
      <c r="G350" s="64" t="s">
        <v>327</v>
      </c>
      <c r="H350" s="16" t="s">
        <v>2684</v>
      </c>
      <c r="I350" s="64" t="s">
        <v>1886</v>
      </c>
      <c r="J350" s="115">
        <v>426103.31</v>
      </c>
    </row>
    <row r="351" spans="2:10" x14ac:dyDescent="0.3">
      <c r="B351" s="74" t="s">
        <v>323</v>
      </c>
      <c r="C351" s="64" t="s">
        <v>2581</v>
      </c>
      <c r="D351" s="16" t="s">
        <v>2583</v>
      </c>
      <c r="E351" s="64">
        <v>31</v>
      </c>
      <c r="F351" s="16" t="s">
        <v>2754</v>
      </c>
      <c r="G351" s="64" t="s">
        <v>327</v>
      </c>
      <c r="H351" s="16" t="s">
        <v>2685</v>
      </c>
      <c r="I351" s="64" t="s">
        <v>2914</v>
      </c>
      <c r="J351" s="115">
        <v>0.27</v>
      </c>
    </row>
    <row r="352" spans="2:10" x14ac:dyDescent="0.3">
      <c r="B352" s="74" t="s">
        <v>323</v>
      </c>
      <c r="C352" s="64" t="s">
        <v>2581</v>
      </c>
      <c r="D352" s="16" t="s">
        <v>2583</v>
      </c>
      <c r="E352" s="64">
        <v>32</v>
      </c>
      <c r="F352" s="16" t="s">
        <v>2755</v>
      </c>
      <c r="G352" s="64" t="s">
        <v>327</v>
      </c>
      <c r="H352" s="16" t="s">
        <v>2686</v>
      </c>
      <c r="I352" s="64" t="s">
        <v>2914</v>
      </c>
      <c r="J352" s="115">
        <v>1.31</v>
      </c>
    </row>
    <row r="353" spans="2:10" x14ac:dyDescent="0.3">
      <c r="B353" s="74" t="s">
        <v>323</v>
      </c>
      <c r="C353" s="64" t="s">
        <v>2581</v>
      </c>
      <c r="D353" s="16" t="s">
        <v>2583</v>
      </c>
      <c r="E353" s="64">
        <v>33</v>
      </c>
      <c r="F353" s="16" t="s">
        <v>2756</v>
      </c>
      <c r="G353" s="64" t="s">
        <v>327</v>
      </c>
      <c r="H353" s="16" t="s">
        <v>2687</v>
      </c>
      <c r="I353" s="64" t="s">
        <v>2914</v>
      </c>
      <c r="J353" s="115">
        <v>5.22</v>
      </c>
    </row>
    <row r="354" spans="2:10" x14ac:dyDescent="0.3">
      <c r="B354" s="74" t="s">
        <v>323</v>
      </c>
      <c r="C354" s="64" t="s">
        <v>2581</v>
      </c>
      <c r="D354" s="16" t="s">
        <v>2583</v>
      </c>
      <c r="E354" s="64">
        <v>34</v>
      </c>
      <c r="F354" s="16" t="s">
        <v>2757</v>
      </c>
      <c r="G354" s="64" t="s">
        <v>327</v>
      </c>
      <c r="H354" s="16" t="s">
        <v>2688</v>
      </c>
      <c r="I354" s="64" t="s">
        <v>2914</v>
      </c>
      <c r="J354" s="115">
        <v>51.14</v>
      </c>
    </row>
    <row r="355" spans="2:10" x14ac:dyDescent="0.3">
      <c r="B355" s="74" t="s">
        <v>323</v>
      </c>
      <c r="C355" s="64" t="s">
        <v>2581</v>
      </c>
      <c r="D355" s="16" t="s">
        <v>2583</v>
      </c>
      <c r="E355" s="64">
        <v>35</v>
      </c>
      <c r="F355" s="16" t="s">
        <v>2758</v>
      </c>
      <c r="G355" s="64" t="s">
        <v>327</v>
      </c>
      <c r="H355" s="16" t="s">
        <v>2689</v>
      </c>
      <c r="I355" s="64" t="s">
        <v>2914</v>
      </c>
      <c r="J355" s="115">
        <v>245.78</v>
      </c>
    </row>
    <row r="356" spans="2:10" x14ac:dyDescent="0.3">
      <c r="B356" s="74" t="s">
        <v>323</v>
      </c>
      <c r="C356" s="64" t="s">
        <v>2582</v>
      </c>
      <c r="D356" s="16" t="s">
        <v>2584</v>
      </c>
      <c r="E356" s="64">
        <v>1</v>
      </c>
      <c r="F356" s="16" t="s">
        <v>2759</v>
      </c>
      <c r="G356" s="64" t="s">
        <v>327</v>
      </c>
      <c r="H356" s="16" t="s">
        <v>2690</v>
      </c>
      <c r="I356" s="64" t="s">
        <v>1884</v>
      </c>
      <c r="J356" s="115">
        <v>355.99</v>
      </c>
    </row>
    <row r="357" spans="2:10" x14ac:dyDescent="0.3">
      <c r="B357" s="74" t="s">
        <v>323</v>
      </c>
      <c r="C357" s="64" t="s">
        <v>2582</v>
      </c>
      <c r="D357" s="16" t="s">
        <v>2584</v>
      </c>
      <c r="E357" s="64">
        <v>2</v>
      </c>
      <c r="F357" s="16" t="s">
        <v>2760</v>
      </c>
      <c r="G357" s="64" t="s">
        <v>327</v>
      </c>
      <c r="H357" s="16" t="s">
        <v>2691</v>
      </c>
      <c r="I357" s="64" t="s">
        <v>1885</v>
      </c>
      <c r="J357" s="115">
        <v>1012.82</v>
      </c>
    </row>
    <row r="358" spans="2:10" x14ac:dyDescent="0.3">
      <c r="B358" s="74" t="s">
        <v>323</v>
      </c>
      <c r="C358" s="64" t="s">
        <v>2582</v>
      </c>
      <c r="D358" s="16" t="s">
        <v>2584</v>
      </c>
      <c r="E358" s="64">
        <v>3</v>
      </c>
      <c r="F358" s="16" t="s">
        <v>2761</v>
      </c>
      <c r="G358" s="64" t="s">
        <v>327</v>
      </c>
      <c r="H358" s="16" t="s">
        <v>2692</v>
      </c>
      <c r="I358" s="64" t="s">
        <v>1886</v>
      </c>
      <c r="J358" s="115">
        <v>1604.79</v>
      </c>
    </row>
    <row r="359" spans="2:10" x14ac:dyDescent="0.3">
      <c r="B359" s="74" t="s">
        <v>323</v>
      </c>
      <c r="C359" s="64" t="s">
        <v>2582</v>
      </c>
      <c r="D359" s="16" t="s">
        <v>2584</v>
      </c>
      <c r="E359" s="64">
        <v>4</v>
      </c>
      <c r="F359" s="16" t="s">
        <v>2762</v>
      </c>
      <c r="G359" s="64" t="s">
        <v>327</v>
      </c>
      <c r="H359" s="16" t="s">
        <v>2693</v>
      </c>
      <c r="I359" s="64" t="s">
        <v>1884</v>
      </c>
      <c r="J359" s="115">
        <v>355.99</v>
      </c>
    </row>
    <row r="360" spans="2:10" x14ac:dyDescent="0.3">
      <c r="B360" s="74" t="s">
        <v>323</v>
      </c>
      <c r="C360" s="64" t="s">
        <v>2582</v>
      </c>
      <c r="D360" s="16" t="s">
        <v>2584</v>
      </c>
      <c r="E360" s="64">
        <v>5</v>
      </c>
      <c r="F360" s="16" t="s">
        <v>2763</v>
      </c>
      <c r="G360" s="64" t="s">
        <v>327</v>
      </c>
      <c r="H360" s="16" t="s">
        <v>2694</v>
      </c>
      <c r="I360" s="64" t="s">
        <v>1885</v>
      </c>
      <c r="J360" s="115">
        <v>1012.82</v>
      </c>
    </row>
    <row r="361" spans="2:10" x14ac:dyDescent="0.3">
      <c r="B361" s="74" t="s">
        <v>323</v>
      </c>
      <c r="C361" s="64" t="s">
        <v>2582</v>
      </c>
      <c r="D361" s="16" t="s">
        <v>2584</v>
      </c>
      <c r="E361" s="64">
        <v>6</v>
      </c>
      <c r="F361" s="16" t="s">
        <v>2764</v>
      </c>
      <c r="G361" s="64" t="s">
        <v>327</v>
      </c>
      <c r="H361" s="16" t="s">
        <v>2695</v>
      </c>
      <c r="I361" s="64" t="s">
        <v>1886</v>
      </c>
      <c r="J361" s="115">
        <v>1604.79</v>
      </c>
    </row>
    <row r="362" spans="2:10" x14ac:dyDescent="0.3">
      <c r="B362" s="74" t="s">
        <v>323</v>
      </c>
      <c r="C362" s="64" t="s">
        <v>2582</v>
      </c>
      <c r="D362" s="16" t="s">
        <v>2584</v>
      </c>
      <c r="E362" s="64">
        <v>7</v>
      </c>
      <c r="F362" s="16" t="s">
        <v>2765</v>
      </c>
      <c r="G362" s="64" t="s">
        <v>327</v>
      </c>
      <c r="H362" s="16" t="s">
        <v>2696</v>
      </c>
      <c r="I362" s="64" t="s">
        <v>2914</v>
      </c>
      <c r="J362" s="115">
        <v>0.97</v>
      </c>
    </row>
    <row r="363" spans="2:10" x14ac:dyDescent="0.3">
      <c r="B363" s="74" t="s">
        <v>323</v>
      </c>
      <c r="C363" s="64" t="s">
        <v>2582</v>
      </c>
      <c r="D363" s="16" t="s">
        <v>2708</v>
      </c>
      <c r="E363" s="64">
        <v>1</v>
      </c>
      <c r="F363" s="16" t="s">
        <v>2766</v>
      </c>
      <c r="G363" s="64" t="s">
        <v>327</v>
      </c>
      <c r="H363" s="16" t="s">
        <v>2697</v>
      </c>
      <c r="I363" s="64" t="s">
        <v>1884</v>
      </c>
      <c r="J363" s="115">
        <v>52.7</v>
      </c>
    </row>
    <row r="364" spans="2:10" x14ac:dyDescent="0.3">
      <c r="B364" s="74" t="s">
        <v>323</v>
      </c>
      <c r="C364" s="64" t="s">
        <v>2582</v>
      </c>
      <c r="D364" s="16" t="s">
        <v>2708</v>
      </c>
      <c r="E364" s="64">
        <v>2</v>
      </c>
      <c r="F364" s="16" t="s">
        <v>2767</v>
      </c>
      <c r="G364" s="64" t="s">
        <v>327</v>
      </c>
      <c r="H364" s="16" t="s">
        <v>2698</v>
      </c>
      <c r="I364" s="64" t="s">
        <v>1885</v>
      </c>
      <c r="J364" s="115">
        <v>141.88999999999999</v>
      </c>
    </row>
    <row r="365" spans="2:10" x14ac:dyDescent="0.3">
      <c r="B365" s="74" t="s">
        <v>323</v>
      </c>
      <c r="C365" s="64" t="s">
        <v>2582</v>
      </c>
      <c r="D365" s="16" t="s">
        <v>2708</v>
      </c>
      <c r="E365" s="64">
        <v>3</v>
      </c>
      <c r="F365" s="16" t="s">
        <v>2768</v>
      </c>
      <c r="G365" s="64" t="s">
        <v>327</v>
      </c>
      <c r="H365" s="16" t="s">
        <v>2699</v>
      </c>
      <c r="I365" s="64" t="s">
        <v>1886</v>
      </c>
      <c r="J365" s="115">
        <v>201.92</v>
      </c>
    </row>
    <row r="366" spans="2:10" x14ac:dyDescent="0.3">
      <c r="B366" s="74" t="s">
        <v>323</v>
      </c>
      <c r="C366" s="64" t="s">
        <v>2582</v>
      </c>
      <c r="D366" s="16" t="s">
        <v>2708</v>
      </c>
      <c r="E366" s="64">
        <v>4</v>
      </c>
      <c r="F366" s="16" t="s">
        <v>2769</v>
      </c>
      <c r="G366" s="64" t="s">
        <v>327</v>
      </c>
      <c r="H366" s="16" t="s">
        <v>2700</v>
      </c>
      <c r="I366" s="64" t="s">
        <v>1884</v>
      </c>
      <c r="J366" s="115">
        <v>52.7</v>
      </c>
    </row>
    <row r="367" spans="2:10" x14ac:dyDescent="0.3">
      <c r="B367" s="74" t="s">
        <v>323</v>
      </c>
      <c r="C367" s="64" t="s">
        <v>2582</v>
      </c>
      <c r="D367" s="16" t="s">
        <v>2708</v>
      </c>
      <c r="E367" s="64">
        <v>5</v>
      </c>
      <c r="F367" s="16" t="s">
        <v>2770</v>
      </c>
      <c r="G367" s="64" t="s">
        <v>327</v>
      </c>
      <c r="H367" s="16" t="s">
        <v>2701</v>
      </c>
      <c r="I367" s="64" t="s">
        <v>1885</v>
      </c>
      <c r="J367" s="115">
        <v>141.88999999999999</v>
      </c>
    </row>
    <row r="368" spans="2:10" x14ac:dyDescent="0.3">
      <c r="B368" s="74" t="s">
        <v>323</v>
      </c>
      <c r="C368" s="64" t="s">
        <v>2582</v>
      </c>
      <c r="D368" s="16" t="s">
        <v>2708</v>
      </c>
      <c r="E368" s="64">
        <v>6</v>
      </c>
      <c r="F368" s="16" t="s">
        <v>2771</v>
      </c>
      <c r="G368" s="64" t="s">
        <v>327</v>
      </c>
      <c r="H368" s="16" t="s">
        <v>2702</v>
      </c>
      <c r="I368" s="64" t="s">
        <v>1886</v>
      </c>
      <c r="J368" s="115">
        <v>201.92</v>
      </c>
    </row>
    <row r="369" spans="2:10" x14ac:dyDescent="0.3">
      <c r="B369" s="74" t="s">
        <v>323</v>
      </c>
      <c r="C369" s="64" t="s">
        <v>2582</v>
      </c>
      <c r="D369" s="16" t="s">
        <v>2709</v>
      </c>
      <c r="E369" s="64">
        <v>1</v>
      </c>
      <c r="F369" s="16" t="s">
        <v>2772</v>
      </c>
      <c r="G369" s="64" t="s">
        <v>327</v>
      </c>
      <c r="H369" s="16" t="s">
        <v>2703</v>
      </c>
      <c r="I369" s="64" t="s">
        <v>1897</v>
      </c>
      <c r="J369" s="115">
        <v>18.64</v>
      </c>
    </row>
    <row r="370" spans="2:10" x14ac:dyDescent="0.3">
      <c r="B370" s="74" t="s">
        <v>323</v>
      </c>
      <c r="C370" s="64" t="s">
        <v>2582</v>
      </c>
      <c r="D370" s="16" t="s">
        <v>2709</v>
      </c>
      <c r="E370" s="64">
        <v>2</v>
      </c>
      <c r="F370" s="16" t="s">
        <v>2773</v>
      </c>
      <c r="G370" s="64" t="s">
        <v>327</v>
      </c>
      <c r="H370" s="16" t="s">
        <v>2704</v>
      </c>
      <c r="I370" s="64" t="s">
        <v>1897</v>
      </c>
      <c r="J370" s="115">
        <v>36.49</v>
      </c>
    </row>
    <row r="371" spans="2:10" x14ac:dyDescent="0.3">
      <c r="B371" s="74" t="s">
        <v>323</v>
      </c>
      <c r="C371" s="64" t="s">
        <v>2582</v>
      </c>
      <c r="D371" s="16" t="s">
        <v>2709</v>
      </c>
      <c r="E371" s="64">
        <v>3</v>
      </c>
      <c r="F371" s="16" t="s">
        <v>2774</v>
      </c>
      <c r="G371" s="64" t="s">
        <v>327</v>
      </c>
      <c r="H371" s="16" t="s">
        <v>2705</v>
      </c>
      <c r="I371" s="64" t="s">
        <v>1897</v>
      </c>
      <c r="J371" s="115">
        <v>68.92</v>
      </c>
    </row>
    <row r="372" spans="2:10" x14ac:dyDescent="0.3">
      <c r="B372" s="74" t="s">
        <v>323</v>
      </c>
      <c r="C372" s="64" t="s">
        <v>2582</v>
      </c>
      <c r="D372" s="16" t="s">
        <v>2709</v>
      </c>
      <c r="E372" s="64">
        <v>4</v>
      </c>
      <c r="F372" s="16" t="s">
        <v>2775</v>
      </c>
      <c r="G372" s="64" t="s">
        <v>327</v>
      </c>
      <c r="H372" s="16" t="s">
        <v>2706</v>
      </c>
      <c r="I372" s="64" t="s">
        <v>1897</v>
      </c>
      <c r="J372" s="115">
        <v>102.17</v>
      </c>
    </row>
    <row r="373" spans="2:10" x14ac:dyDescent="0.3">
      <c r="B373" s="75" t="s">
        <v>323</v>
      </c>
      <c r="C373" s="68" t="s">
        <v>2582</v>
      </c>
      <c r="D373" s="67" t="s">
        <v>2709</v>
      </c>
      <c r="E373" s="68">
        <v>5</v>
      </c>
      <c r="F373" s="67" t="s">
        <v>2776</v>
      </c>
      <c r="G373" s="68" t="s">
        <v>327</v>
      </c>
      <c r="H373" s="67" t="s">
        <v>2707</v>
      </c>
      <c r="I373" s="64" t="s">
        <v>1897</v>
      </c>
      <c r="J373" s="115">
        <v>162.16999999999999</v>
      </c>
    </row>
  </sheetData>
  <sheetProtection algorithmName="SHA-512" hashValue="YLNgghu7IzUaEwn4saXHEcrWygegiX6HR7izfQ75Dlo6z7GuAA7tNDKuuGLdU3vTUgDLypvzaK3H3qImtNUwlQ==" saltValue="PoCWUdPlfyU5p82AY9qfIg==" spinCount="100000" sheet="1" objects="1" scenarios="1" selectLockedCells="1" sort="0" autoFilter="0" pivotTables="0"/>
  <mergeCells count="1">
    <mergeCell ref="G19:J19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99EF-02DC-4CED-81F5-37A15A97C16C}">
  <sheetPr>
    <pageSetUpPr autoPageBreaks="0"/>
  </sheetPr>
  <dimension ref="A1:N16"/>
  <sheetViews>
    <sheetView showGridLines="0" zoomScaleNormal="100" workbookViewId="0"/>
  </sheetViews>
  <sheetFormatPr defaultColWidth="0" defaultRowHeight="14.4" zeroHeight="1" x14ac:dyDescent="0.3"/>
  <cols>
    <col min="1" max="14" width="8.77734375" customWidth="1"/>
    <col min="15" max="16384" width="8.77734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</sheetData>
  <sheetProtection algorithmName="SHA-512" hashValue="f4KBetsCqCpQn9ZAlW4MatOhgq9xqsDOrn97mmhL8PnZMDqYgGTQmx8z9KqRJqcXFFl1fs/4yFl98wwIhI+tjQ==" saltValue="dLiL1SAQhGpGa6umPlXp2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9"/>
  <dimension ref="B2:XFC30"/>
  <sheetViews>
    <sheetView showGridLines="0" zoomScale="80" zoomScaleNormal="80" workbookViewId="0"/>
  </sheetViews>
  <sheetFormatPr defaultColWidth="0" defaultRowHeight="14.4" x14ac:dyDescent="0.3"/>
  <cols>
    <col min="1" max="1" width="4.44140625" customWidth="1"/>
    <col min="2" max="2" width="2.21875" customWidth="1"/>
    <col min="3" max="3" width="11.77734375" customWidth="1"/>
    <col min="4" max="5" width="14.44140625" customWidth="1"/>
    <col min="6" max="6" width="68.21875" customWidth="1"/>
    <col min="7" max="7" width="13.21875" style="47" hidden="1" customWidth="1"/>
    <col min="8" max="8" width="20.44140625" style="47" bestFit="1" customWidth="1"/>
    <col min="9" max="9" width="8.44140625" style="5" customWidth="1"/>
    <col min="10" max="10" width="12" customWidth="1"/>
    <col min="11" max="11" width="15.5546875" customWidth="1"/>
    <col min="12" max="12" width="5" customWidth="1"/>
    <col min="13" max="13" width="14.5546875" style="3" customWidth="1"/>
    <col min="14" max="14" width="0" hidden="1" customWidth="1"/>
    <col min="15" max="16383" width="9.21875" hidden="1"/>
    <col min="16384" max="16384" width="1.44140625" customWidth="1"/>
  </cols>
  <sheetData>
    <row r="2" spans="2:12" s="3" customFormat="1" x14ac:dyDescent="0.3">
      <c r="F2" s="39"/>
      <c r="G2" s="52"/>
      <c r="H2" s="52"/>
      <c r="I2" s="40"/>
      <c r="J2" s="39"/>
      <c r="K2" s="39"/>
    </row>
    <row r="3" spans="2:12" s="3" customFormat="1" ht="15" customHeight="1" x14ac:dyDescent="0.3">
      <c r="F3" s="411"/>
      <c r="G3" s="411"/>
      <c r="H3" s="411"/>
      <c r="I3" s="411"/>
      <c r="J3" s="411"/>
      <c r="K3" s="39"/>
    </row>
    <row r="4" spans="2:12" s="3" customFormat="1" ht="15" customHeight="1" x14ac:dyDescent="0.3">
      <c r="F4" s="411"/>
      <c r="G4" s="411"/>
      <c r="H4" s="411"/>
      <c r="I4" s="411"/>
      <c r="J4" s="411"/>
      <c r="K4" s="39"/>
    </row>
    <row r="5" spans="2:12" s="3" customFormat="1" ht="15" customHeight="1" x14ac:dyDescent="0.3">
      <c r="F5" s="411"/>
      <c r="G5" s="411"/>
      <c r="H5" s="411"/>
      <c r="I5" s="411"/>
      <c r="J5" s="411"/>
      <c r="K5" s="39"/>
    </row>
    <row r="6" spans="2:12" s="3" customFormat="1" x14ac:dyDescent="0.3">
      <c r="G6" s="53"/>
      <c r="H6" s="53"/>
      <c r="I6" s="4"/>
    </row>
    <row r="7" spans="2:12" ht="22.5" customHeight="1" x14ac:dyDescent="0.3">
      <c r="B7" s="44"/>
      <c r="C7" s="54" t="s">
        <v>272</v>
      </c>
      <c r="D7" s="414" t="s">
        <v>2</v>
      </c>
      <c r="E7" s="414"/>
      <c r="F7" s="414"/>
      <c r="G7" s="414"/>
      <c r="H7" s="414"/>
      <c r="I7" s="413" t="s">
        <v>281</v>
      </c>
      <c r="J7" s="413"/>
      <c r="K7" s="45">
        <f ca="1">TODAY()</f>
        <v>46185</v>
      </c>
    </row>
    <row r="8" spans="2:12" ht="24.75" customHeight="1" x14ac:dyDescent="0.3">
      <c r="C8" s="54" t="s">
        <v>273</v>
      </c>
      <c r="D8" s="415" t="s">
        <v>2</v>
      </c>
      <c r="E8" s="416"/>
      <c r="F8" s="416"/>
      <c r="G8" s="416"/>
      <c r="H8" s="416"/>
      <c r="I8" s="416"/>
      <c r="J8" s="416"/>
      <c r="K8" s="417"/>
    </row>
    <row r="9" spans="2:12" ht="35.25" customHeight="1" x14ac:dyDescent="0.3">
      <c r="C9" s="55" t="s">
        <v>209</v>
      </c>
      <c r="D9" s="55" t="s">
        <v>2524</v>
      </c>
      <c r="E9" s="55" t="s">
        <v>275</v>
      </c>
      <c r="F9" s="55" t="s">
        <v>210</v>
      </c>
      <c r="G9" s="55" t="s">
        <v>276</v>
      </c>
      <c r="H9" s="55" t="s">
        <v>277</v>
      </c>
      <c r="I9" s="55" t="s">
        <v>278</v>
      </c>
      <c r="J9" s="54" t="s">
        <v>279</v>
      </c>
      <c r="K9" s="54" t="s">
        <v>280</v>
      </c>
    </row>
    <row r="10" spans="2:12" ht="13.5" customHeight="1" x14ac:dyDescent="0.3">
      <c r="C10" s="56">
        <v>1</v>
      </c>
      <c r="D10" s="57"/>
      <c r="E10" s="38"/>
      <c r="F10" s="57" t="str">
        <f>IFERROR(VLOOKUP(D10,'PN GERAL'!A:B,2,0)," ")</f>
        <v xml:space="preserve"> </v>
      </c>
      <c r="G10" s="58" t="str">
        <f>IFERROR(VLOOKUP(D10,'PN GERAL'!A:G,7,0)," ")</f>
        <v xml:space="preserve"> </v>
      </c>
      <c r="H10" s="59" t="str">
        <f>IFERROR(VLOOKUP(D10,'PN GERAL'!A:E,5,0)," ")</f>
        <v xml:space="preserve"> </v>
      </c>
      <c r="I10" s="60" t="str">
        <f>IFERROR(VLOOKUP(D10,'PN GERAL'!A:F,6,0)," ")</f>
        <v xml:space="preserve"> </v>
      </c>
      <c r="J10" s="61" t="str">
        <f>IFERROR(VLOOKUP(D10,'PN GERAL'!A:C,3,0)," ")</f>
        <v xml:space="preserve"> </v>
      </c>
      <c r="K10" s="61">
        <f>IFERROR(IF("Dólar"=I10,(E10*J10)*$K$8,J10*E10),0)</f>
        <v>0</v>
      </c>
      <c r="L10" s="43"/>
    </row>
    <row r="11" spans="2:12" ht="13.5" customHeight="1" x14ac:dyDescent="0.3">
      <c r="C11" s="56">
        <v>2</v>
      </c>
      <c r="D11" s="57"/>
      <c r="E11" s="38"/>
      <c r="F11" s="57" t="str">
        <f>IFERROR(VLOOKUP(D11,'PN GERAL'!A:B,2,0)," ")</f>
        <v xml:space="preserve"> </v>
      </c>
      <c r="G11" s="58" t="str">
        <f>IFERROR(VLOOKUP(D11,'PN GERAL'!A:G,7,0)," ")</f>
        <v xml:space="preserve"> </v>
      </c>
      <c r="H11" s="59" t="str">
        <f>IFERROR(VLOOKUP(D11,'PN GERAL'!A:E,5,0)," ")</f>
        <v xml:space="preserve"> </v>
      </c>
      <c r="I11" s="60" t="str">
        <f>IFERROR(VLOOKUP(D11,'PN GERAL'!A:F,6,0)," ")</f>
        <v xml:space="preserve"> </v>
      </c>
      <c r="J11" s="61" t="str">
        <f>IFERROR(VLOOKUP(D11,'PN GERAL'!A:C,3,0)," ")</f>
        <v xml:space="preserve"> </v>
      </c>
      <c r="K11" s="61">
        <f>IFERROR(IF("Dólar"=I11,(E11*J11)*$K$8,J11*E11),0)</f>
        <v>0</v>
      </c>
      <c r="L11" s="43"/>
    </row>
    <row r="12" spans="2:12" ht="13.5" customHeight="1" x14ac:dyDescent="0.3">
      <c r="C12" s="56">
        <v>3</v>
      </c>
      <c r="D12" s="57"/>
      <c r="E12" s="38"/>
      <c r="F12" s="57" t="str">
        <f>IFERROR(VLOOKUP(D12,'PN GERAL'!A:B,2,0)," ")</f>
        <v xml:space="preserve"> </v>
      </c>
      <c r="G12" s="58" t="str">
        <f>IFERROR(VLOOKUP(D12,'PN GERAL'!A:G,7,0)," ")</f>
        <v xml:space="preserve"> </v>
      </c>
      <c r="H12" s="59"/>
      <c r="I12" s="60" t="str">
        <f>IFERROR(VLOOKUP(D12,'PN GERAL'!A:F,6,0)," ")</f>
        <v xml:space="preserve"> </v>
      </c>
      <c r="J12" s="61" t="str">
        <f>IFERROR(VLOOKUP(D12,'PN GERAL'!A:C,3,0)," ")</f>
        <v xml:space="preserve"> </v>
      </c>
      <c r="K12" s="61">
        <f>IFERROR(IF("Dólar"=I12,(E12*J12)*$K$8,J12*E12),0)</f>
        <v>0</v>
      </c>
      <c r="L12" s="43"/>
    </row>
    <row r="13" spans="2:12" ht="13.5" customHeight="1" x14ac:dyDescent="0.3">
      <c r="C13" s="56">
        <v>4</v>
      </c>
      <c r="D13" s="57"/>
      <c r="E13" s="38"/>
      <c r="F13" s="57" t="str">
        <f>IFERROR(VLOOKUP(D13,'PN GERAL'!A:B,2,0)," ")</f>
        <v xml:space="preserve"> </v>
      </c>
      <c r="G13" s="58" t="str">
        <f>IFERROR(VLOOKUP(D13,'PN GERAL'!A:G,7,0)," ")</f>
        <v xml:space="preserve"> </v>
      </c>
      <c r="H13" s="59" t="str">
        <f>IFERROR(VLOOKUP(D13,'PN GERAL'!A:E,5,0)," ")</f>
        <v xml:space="preserve"> </v>
      </c>
      <c r="I13" s="60" t="str">
        <f>IFERROR(VLOOKUP(D13,'PN GERAL'!A:F,6,0)," ")</f>
        <v xml:space="preserve"> </v>
      </c>
      <c r="J13" s="61" t="str">
        <f>IFERROR(VLOOKUP(D13,'PN GERAL'!A:C,3,0)," ")</f>
        <v xml:space="preserve"> </v>
      </c>
      <c r="K13" s="61">
        <f>IFERROR(IF("Dólar"=I13,(E13*J13)*$K$8,J13*E13),0)</f>
        <v>0</v>
      </c>
    </row>
    <row r="14" spans="2:12" ht="13.5" customHeight="1" x14ac:dyDescent="0.3">
      <c r="C14" s="56">
        <v>5</v>
      </c>
      <c r="D14" s="57"/>
      <c r="E14" s="38"/>
      <c r="F14" s="57" t="str">
        <f>IFERROR(VLOOKUP(D14,'PN GERAL'!A:B,2,0)," ")</f>
        <v xml:space="preserve"> </v>
      </c>
      <c r="G14" s="58" t="str">
        <f>IFERROR(VLOOKUP(D14,'PN GERAL'!A:G,7,0)," ")</f>
        <v xml:space="preserve"> </v>
      </c>
      <c r="H14" s="59" t="str">
        <f>IFERROR(VLOOKUP(D14,'PN GERAL'!A:E,5,0)," ")</f>
        <v xml:space="preserve"> </v>
      </c>
      <c r="I14" s="60" t="str">
        <f>IFERROR(VLOOKUP(D14,'PN GERAL'!A:F,6,0)," ")</f>
        <v xml:space="preserve"> </v>
      </c>
      <c r="J14" s="61" t="str">
        <f>IFERROR(VLOOKUP(D14,'PN GERAL'!A:C,3,0)," ")</f>
        <v xml:space="preserve"> </v>
      </c>
      <c r="K14" s="61">
        <f t="shared" ref="K14:K22" si="0">IFERROR(IF("Dólar"=I14,(E14*J14)*$K$8,J14*E14),0)</f>
        <v>0</v>
      </c>
    </row>
    <row r="15" spans="2:12" ht="13.5" customHeight="1" x14ac:dyDescent="0.3">
      <c r="C15" s="56">
        <v>6</v>
      </c>
      <c r="D15" s="57"/>
      <c r="E15" s="38"/>
      <c r="F15" s="57" t="str">
        <f>IFERROR(VLOOKUP(D15,'PN GERAL'!A:B,2,0)," ")</f>
        <v xml:space="preserve"> </v>
      </c>
      <c r="G15" s="58" t="str">
        <f>IFERROR(VLOOKUP(D15,'PN GERAL'!A:G,7,0)," ")</f>
        <v xml:space="preserve"> </v>
      </c>
      <c r="H15" s="59" t="str">
        <f>IFERROR(VLOOKUP(D15,'PN GERAL'!A:E,5,0)," ")</f>
        <v xml:space="preserve"> </v>
      </c>
      <c r="I15" s="60" t="str">
        <f>IFERROR(VLOOKUP(D15,'PN GERAL'!A:F,6,0)," ")</f>
        <v xml:space="preserve"> </v>
      </c>
      <c r="J15" s="61" t="str">
        <f>IFERROR(VLOOKUP(D15,'PN GERAL'!A:C,3,0)," ")</f>
        <v xml:space="preserve"> </v>
      </c>
      <c r="K15" s="61">
        <f t="shared" si="0"/>
        <v>0</v>
      </c>
    </row>
    <row r="16" spans="2:12" ht="13.5" customHeight="1" x14ac:dyDescent="0.3">
      <c r="C16" s="56">
        <v>7</v>
      </c>
      <c r="D16" s="57"/>
      <c r="E16" s="38"/>
      <c r="F16" s="57" t="str">
        <f>IFERROR(VLOOKUP(D16,'PN GERAL'!A:B,2,0)," ")</f>
        <v xml:space="preserve"> </v>
      </c>
      <c r="G16" s="58" t="str">
        <f>IFERROR(VLOOKUP(D16,'PN GERAL'!A:G,7,0)," ")</f>
        <v xml:space="preserve"> </v>
      </c>
      <c r="H16" s="59" t="str">
        <f>IFERROR(VLOOKUP(D16,'PN GERAL'!A:E,5,0)," ")</f>
        <v xml:space="preserve"> </v>
      </c>
      <c r="I16" s="60" t="str">
        <f>IFERROR(VLOOKUP(D16,'PN GERAL'!A:F,6,0)," ")</f>
        <v xml:space="preserve"> </v>
      </c>
      <c r="J16" s="61" t="str">
        <f>IFERROR(VLOOKUP(D16,'PN GERAL'!A:C,3,0)," ")</f>
        <v xml:space="preserve"> </v>
      </c>
      <c r="K16" s="61">
        <f t="shared" si="0"/>
        <v>0</v>
      </c>
    </row>
    <row r="17" spans="3:13" ht="13.5" customHeight="1" x14ac:dyDescent="0.3">
      <c r="C17" s="56">
        <v>8</v>
      </c>
      <c r="D17" s="57"/>
      <c r="E17" s="38"/>
      <c r="F17" s="57" t="str">
        <f>IFERROR(VLOOKUP(D17,'PN GERAL'!A:B,2,0)," ")</f>
        <v xml:space="preserve"> </v>
      </c>
      <c r="G17" s="58" t="str">
        <f>IFERROR(VLOOKUP(D17,'PN GERAL'!A:G,7,0)," ")</f>
        <v xml:space="preserve"> </v>
      </c>
      <c r="H17" s="59" t="str">
        <f>IFERROR(VLOOKUP(D17,'PN GERAL'!A:E,5,0)," ")</f>
        <v xml:space="preserve"> </v>
      </c>
      <c r="I17" s="60" t="str">
        <f>IFERROR(VLOOKUP(D17,'PN GERAL'!A:F,6,0)," ")</f>
        <v xml:space="preserve"> </v>
      </c>
      <c r="J17" s="61" t="str">
        <f>IFERROR(VLOOKUP(D17,'PN GERAL'!A:C,3,0)," ")</f>
        <v xml:space="preserve"> </v>
      </c>
      <c r="K17" s="61">
        <f t="shared" si="0"/>
        <v>0</v>
      </c>
    </row>
    <row r="18" spans="3:13" ht="13.5" customHeight="1" x14ac:dyDescent="0.3">
      <c r="C18" s="56">
        <v>9</v>
      </c>
      <c r="D18" s="57"/>
      <c r="E18" s="38"/>
      <c r="F18" s="57" t="str">
        <f>IFERROR(VLOOKUP(D18,'PN GERAL'!A:B,2,0)," ")</f>
        <v xml:space="preserve"> </v>
      </c>
      <c r="G18" s="58" t="str">
        <f>IFERROR(VLOOKUP(D18,'PN GERAL'!A:G,7,0)," ")</f>
        <v xml:space="preserve"> </v>
      </c>
      <c r="H18" s="59" t="str">
        <f>IFERROR(VLOOKUP(D18,'PN GERAL'!A:E,5,0)," ")</f>
        <v xml:space="preserve"> </v>
      </c>
      <c r="I18" s="60" t="str">
        <f>IFERROR(VLOOKUP(D18,'PN GERAL'!A:F,6,0)," ")</f>
        <v xml:space="preserve"> </v>
      </c>
      <c r="J18" s="61" t="str">
        <f>IFERROR(VLOOKUP(D18,'PN GERAL'!A:C,3,0)," ")</f>
        <v xml:space="preserve"> </v>
      </c>
      <c r="K18" s="61">
        <f t="shared" si="0"/>
        <v>0</v>
      </c>
    </row>
    <row r="19" spans="3:13" ht="13.5" customHeight="1" x14ac:dyDescent="0.3">
      <c r="C19" s="56">
        <v>10</v>
      </c>
      <c r="D19" s="57"/>
      <c r="E19" s="38"/>
      <c r="F19" s="57" t="str">
        <f>IFERROR(VLOOKUP(D19,'PN GERAL'!A:B,2,0)," ")</f>
        <v xml:space="preserve"> </v>
      </c>
      <c r="G19" s="58" t="str">
        <f>IFERROR(VLOOKUP(D19,'PN GERAL'!A:G,7,0)," ")</f>
        <v xml:space="preserve"> </v>
      </c>
      <c r="H19" s="59" t="str">
        <f>IFERROR(VLOOKUP(D19,'PN GERAL'!A:E,5,0)," ")</f>
        <v xml:space="preserve"> </v>
      </c>
      <c r="I19" s="60" t="str">
        <f>IFERROR(VLOOKUP(D19,'PN GERAL'!A:F,6,0)," ")</f>
        <v xml:space="preserve"> </v>
      </c>
      <c r="J19" s="61" t="str">
        <f>IFERROR(VLOOKUP(D19,'PN GERAL'!A:C,3,0)," ")</f>
        <v xml:space="preserve"> </v>
      </c>
      <c r="K19" s="61">
        <f t="shared" si="0"/>
        <v>0</v>
      </c>
    </row>
    <row r="20" spans="3:13" ht="13.5" customHeight="1" x14ac:dyDescent="0.3">
      <c r="C20" s="56">
        <v>11</v>
      </c>
      <c r="D20" s="57"/>
      <c r="E20" s="38"/>
      <c r="F20" s="57" t="str">
        <f>IFERROR(VLOOKUP(D20,'PN GERAL'!A:B,2,0)," ")</f>
        <v xml:space="preserve"> </v>
      </c>
      <c r="G20" s="58" t="str">
        <f>IFERROR(VLOOKUP(D20,'PN GERAL'!A:G,7,0)," ")</f>
        <v xml:space="preserve"> </v>
      </c>
      <c r="H20" s="59" t="str">
        <f>IFERROR(VLOOKUP(D20,'PN GERAL'!A:E,5,0)," ")</f>
        <v xml:space="preserve"> </v>
      </c>
      <c r="I20" s="60" t="str">
        <f>IFERROR(VLOOKUP(D20,'PN GERAL'!A:F,6,0)," ")</f>
        <v xml:space="preserve"> </v>
      </c>
      <c r="J20" s="61" t="str">
        <f>IFERROR(VLOOKUP(D20,'PN GERAL'!A:C,3,0)," ")</f>
        <v xml:space="preserve"> </v>
      </c>
      <c r="K20" s="61">
        <f t="shared" si="0"/>
        <v>0</v>
      </c>
    </row>
    <row r="21" spans="3:13" ht="13.5" customHeight="1" x14ac:dyDescent="0.3">
      <c r="C21" s="56">
        <v>12</v>
      </c>
      <c r="D21" s="57"/>
      <c r="E21" s="38"/>
      <c r="F21" s="57" t="str">
        <f>IFERROR(VLOOKUP(D21,'PN GERAL'!A:B,2,0)," ")</f>
        <v xml:space="preserve"> </v>
      </c>
      <c r="G21" s="58" t="str">
        <f>IFERROR(VLOOKUP(D21,'PN GERAL'!A:G,7,0)," ")</f>
        <v xml:space="preserve"> </v>
      </c>
      <c r="H21" s="59" t="str">
        <f>IFERROR(VLOOKUP(D21,'PN GERAL'!A:E,5,0)," ")</f>
        <v xml:space="preserve"> </v>
      </c>
      <c r="I21" s="60" t="str">
        <f>IFERROR(VLOOKUP(D21,'PN GERAL'!A:F,6,0)," ")</f>
        <v xml:space="preserve"> </v>
      </c>
      <c r="J21" s="61" t="str">
        <f>IFERROR(VLOOKUP(D21,'PN GERAL'!A:C,3,0)," ")</f>
        <v xml:space="preserve"> </v>
      </c>
      <c r="K21" s="61">
        <f t="shared" si="0"/>
        <v>0</v>
      </c>
    </row>
    <row r="22" spans="3:13" ht="13.5" customHeight="1" x14ac:dyDescent="0.3">
      <c r="C22" s="56">
        <v>13</v>
      </c>
      <c r="D22" s="57"/>
      <c r="E22" s="38"/>
      <c r="F22" s="57" t="str">
        <f>IFERROR(VLOOKUP(D22,'PN GERAL'!A:B,2,0)," ")</f>
        <v xml:space="preserve"> </v>
      </c>
      <c r="G22" s="58" t="str">
        <f>IFERROR(VLOOKUP(D22,'PN GERAL'!A:G,7,0)," ")</f>
        <v xml:space="preserve"> </v>
      </c>
      <c r="H22" s="59" t="str">
        <f>IFERROR(VLOOKUP(D22,'PN GERAL'!A:E,5,0)," ")</f>
        <v xml:space="preserve"> </v>
      </c>
      <c r="I22" s="60" t="str">
        <f>IFERROR(VLOOKUP(D22,'PN GERAL'!A:F,6,0)," ")</f>
        <v xml:space="preserve"> </v>
      </c>
      <c r="J22" s="61" t="str">
        <f>IFERROR(VLOOKUP(D22,'PN GERAL'!A:C,3,0)," ")</f>
        <v xml:space="preserve"> </v>
      </c>
      <c r="K22" s="61">
        <f t="shared" si="0"/>
        <v>0</v>
      </c>
    </row>
    <row r="23" spans="3:13" ht="13.5" customHeight="1" x14ac:dyDescent="0.3">
      <c r="C23" s="56">
        <v>14</v>
      </c>
      <c r="D23" s="57"/>
      <c r="E23" s="38"/>
      <c r="F23" s="57" t="str">
        <f>IFERROR(VLOOKUP(D23,'PN GERAL'!A:B,2,0)," ")</f>
        <v xml:space="preserve"> </v>
      </c>
      <c r="G23" s="58" t="str">
        <f>IFERROR(VLOOKUP(D23,'PN GERAL'!A:G,7,0)," ")</f>
        <v xml:space="preserve"> </v>
      </c>
      <c r="H23" s="59" t="str">
        <f>IFERROR(VLOOKUP(D23,'PN GERAL'!A:E,5,0)," ")</f>
        <v xml:space="preserve"> </v>
      </c>
      <c r="I23" s="60" t="str">
        <f>IFERROR(VLOOKUP(D23,'PN GERAL'!A:F,6,0)," ")</f>
        <v xml:space="preserve"> </v>
      </c>
      <c r="J23" s="61" t="str">
        <f>IFERROR(VLOOKUP(D23,'PN GERAL'!A:C,3,0)," ")</f>
        <v xml:space="preserve"> </v>
      </c>
      <c r="K23" s="61">
        <f t="shared" ref="K23:K29" si="1">IFERROR(IF("Dólar"=I23,(E23*J23)*$K$8,J23*E23),0)</f>
        <v>0</v>
      </c>
    </row>
    <row r="24" spans="3:13" x14ac:dyDescent="0.3">
      <c r="C24" s="56">
        <v>15</v>
      </c>
      <c r="D24" s="57"/>
      <c r="E24" s="38"/>
      <c r="F24" s="57" t="str">
        <f>IFERROR(VLOOKUP(D24,'PN GERAL'!A:B,2,0)," ")</f>
        <v xml:space="preserve"> </v>
      </c>
      <c r="G24" s="58" t="str">
        <f>IFERROR(VLOOKUP(D24,'PN GERAL'!A:G,7,0)," ")</f>
        <v xml:space="preserve"> </v>
      </c>
      <c r="H24" s="59" t="str">
        <f>IFERROR(VLOOKUP(D24,'PN GERAL'!A:E,5,0)," ")</f>
        <v xml:space="preserve"> </v>
      </c>
      <c r="I24" s="60" t="str">
        <f>IFERROR(VLOOKUP(D24,'PN GERAL'!A:F,6,0)," ")</f>
        <v xml:space="preserve"> </v>
      </c>
      <c r="J24" s="61" t="str">
        <f>IFERROR(VLOOKUP(D24,'PN GERAL'!A:C,3,0)," ")</f>
        <v xml:space="preserve"> </v>
      </c>
      <c r="K24" s="61">
        <f t="shared" si="1"/>
        <v>0</v>
      </c>
      <c r="L24" s="43"/>
    </row>
    <row r="25" spans="3:13" x14ac:dyDescent="0.3">
      <c r="C25" s="56">
        <v>16</v>
      </c>
      <c r="D25" s="38"/>
      <c r="E25" s="38"/>
      <c r="F25" s="57" t="str">
        <f>IFERROR(VLOOKUP(D25,'PN GERAL'!A:B,2,0)," ")</f>
        <v xml:space="preserve"> </v>
      </c>
      <c r="G25" s="58" t="str">
        <f>IFERROR(VLOOKUP(D25,'PN GERAL'!A:G,7,0)," ")</f>
        <v xml:space="preserve"> </v>
      </c>
      <c r="H25" s="59" t="str">
        <f>IFERROR(VLOOKUP(D25,'PN GERAL'!A:E,5,0)," ")</f>
        <v xml:space="preserve"> </v>
      </c>
      <c r="I25" s="60" t="str">
        <f>IFERROR(VLOOKUP(D25,'PN GERAL'!A:F,6,0)," ")</f>
        <v xml:space="preserve"> </v>
      </c>
      <c r="J25" s="61" t="str">
        <f>IFERROR(VLOOKUP(D25,'PN GERAL'!A:C,3,0)," ")</f>
        <v xml:space="preserve"> </v>
      </c>
      <c r="K25" s="61">
        <f t="shared" si="1"/>
        <v>0</v>
      </c>
    </row>
    <row r="26" spans="3:13" x14ac:dyDescent="0.3">
      <c r="C26" s="56">
        <v>17</v>
      </c>
      <c r="D26" s="38"/>
      <c r="E26" s="38"/>
      <c r="F26" s="57" t="str">
        <f>IFERROR(VLOOKUP(D26,'PN GERAL'!A:B,2,0)," ")</f>
        <v xml:space="preserve"> </v>
      </c>
      <c r="G26" s="58" t="str">
        <f>IFERROR(VLOOKUP(D26,'PN GERAL'!A:G,7,0)," ")</f>
        <v xml:space="preserve"> </v>
      </c>
      <c r="H26" s="59" t="str">
        <f>IFERROR(VLOOKUP(D26,'PN GERAL'!A:E,5,0)," ")</f>
        <v xml:space="preserve"> </v>
      </c>
      <c r="I26" s="60" t="str">
        <f>IFERROR(VLOOKUP(D26,'PN GERAL'!A:F,6,0)," ")</f>
        <v xml:space="preserve"> </v>
      </c>
      <c r="J26" s="61" t="str">
        <f>IFERROR(VLOOKUP(D26,'PN GERAL'!A:C,3,0)," ")</f>
        <v xml:space="preserve"> </v>
      </c>
      <c r="K26" s="61">
        <f t="shared" si="1"/>
        <v>0</v>
      </c>
    </row>
    <row r="27" spans="3:13" x14ac:dyDescent="0.3">
      <c r="C27" s="56">
        <v>18</v>
      </c>
      <c r="D27" s="38"/>
      <c r="E27" s="38"/>
      <c r="F27" s="57" t="str">
        <f>IFERROR(VLOOKUP(D27,'PN GERAL'!A:B,2,0)," ")</f>
        <v xml:space="preserve"> </v>
      </c>
      <c r="G27" s="58" t="str">
        <f>IFERROR(VLOOKUP(D27,'PN GERAL'!A:G,7,0)," ")</f>
        <v xml:space="preserve"> </v>
      </c>
      <c r="H27" s="59" t="str">
        <f>IFERROR(VLOOKUP(D27,'PN GERAL'!A:E,5,0)," ")</f>
        <v xml:space="preserve"> </v>
      </c>
      <c r="I27" s="60" t="str">
        <f>IFERROR(VLOOKUP(D27,'PN GERAL'!A:F,6,0)," ")</f>
        <v xml:space="preserve"> </v>
      </c>
      <c r="J27" s="61" t="str">
        <f>IFERROR(VLOOKUP(D27,'PN GERAL'!A:C,3,0)," ")</f>
        <v xml:space="preserve"> </v>
      </c>
      <c r="K27" s="61">
        <f t="shared" si="1"/>
        <v>0</v>
      </c>
    </row>
    <row r="28" spans="3:13" x14ac:dyDescent="0.3">
      <c r="C28" s="56">
        <v>19</v>
      </c>
      <c r="D28" s="38"/>
      <c r="E28" s="38"/>
      <c r="F28" s="57" t="str">
        <f>IFERROR(VLOOKUP(D28,'PN GERAL'!A:B,2,0)," ")</f>
        <v xml:space="preserve"> </v>
      </c>
      <c r="G28" s="58" t="str">
        <f>IFERROR(VLOOKUP(D28,'PN GERAL'!A:G,7,0)," ")</f>
        <v xml:space="preserve"> </v>
      </c>
      <c r="H28" s="59" t="str">
        <f>IFERROR(VLOOKUP(D28,'PN GERAL'!A:E,5,0)," ")</f>
        <v xml:space="preserve"> </v>
      </c>
      <c r="I28" s="60" t="str">
        <f>IFERROR(VLOOKUP(D28,'PN GERAL'!A:F,6,0)," ")</f>
        <v xml:space="preserve"> </v>
      </c>
      <c r="J28" s="61" t="str">
        <f>IFERROR(VLOOKUP(D28,'PN GERAL'!A:C,3,0)," ")</f>
        <v xml:space="preserve"> </v>
      </c>
      <c r="K28" s="61">
        <f t="shared" si="1"/>
        <v>0</v>
      </c>
    </row>
    <row r="29" spans="3:13" x14ac:dyDescent="0.3">
      <c r="C29" s="56">
        <v>20</v>
      </c>
      <c r="D29" s="38"/>
      <c r="E29" s="38"/>
      <c r="F29" s="57" t="str">
        <f>IFERROR(VLOOKUP(D29,'PN GERAL'!A:B,2,0)," ")</f>
        <v xml:space="preserve"> </v>
      </c>
      <c r="G29" s="58" t="str">
        <f>IFERROR(VLOOKUP(D29,'PN GERAL'!A:G,7,0)," ")</f>
        <v xml:space="preserve"> </v>
      </c>
      <c r="H29" s="59" t="str">
        <f>IFERROR(VLOOKUP(D29,'PN GERAL'!A:E,5,0)," ")</f>
        <v xml:space="preserve"> </v>
      </c>
      <c r="I29" s="60" t="str">
        <f>IFERROR(VLOOKUP(D29,'PN GERAL'!A:F,6,0)," ")</f>
        <v xml:space="preserve"> </v>
      </c>
      <c r="J29" s="61" t="str">
        <f>IFERROR(VLOOKUP(D29,'PN GERAL'!A:C,3,0)," ")</f>
        <v xml:space="preserve"> </v>
      </c>
      <c r="K29" s="61">
        <f t="shared" si="1"/>
        <v>0</v>
      </c>
    </row>
    <row r="30" spans="3:13" s="41" customFormat="1" ht="24" customHeight="1" x14ac:dyDescent="0.3">
      <c r="C30" s="412" t="s">
        <v>274</v>
      </c>
      <c r="D30" s="412"/>
      <c r="E30" s="412"/>
      <c r="F30" s="412"/>
      <c r="G30" s="412"/>
      <c r="H30" s="412"/>
      <c r="I30" s="412"/>
      <c r="J30" s="412"/>
      <c r="K30" s="62">
        <f>SUM(K10:K29)</f>
        <v>0</v>
      </c>
      <c r="M30" s="42"/>
    </row>
  </sheetData>
  <sheetProtection algorithmName="SHA-512" hashValue="e3AqEdMX7dv3hL3g01n7jcrUDHPbIaMPJ1cnDwb7wd0rrZb79AEq3z5+qH7SSG2BztLIu9ajCkTjYWB8jw6wkg==" saltValue="iVSPoWxrxxGP+cKMhymM2Q==" spinCount="100000" sheet="1" formatColumns="0" formatRows="0" sort="0" autoFilter="0" pivotTables="0"/>
  <mergeCells count="5">
    <mergeCell ref="F3:J5"/>
    <mergeCell ref="C30:J30"/>
    <mergeCell ref="I7:J7"/>
    <mergeCell ref="D7:H7"/>
    <mergeCell ref="D8:K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11"/>
  <dimension ref="A1:G1127"/>
  <sheetViews>
    <sheetView showGridLines="0" workbookViewId="0">
      <pane ySplit="1" topLeftCell="A2" activePane="bottomLeft" state="frozen"/>
      <selection pane="bottomLeft" activeCell="D1" sqref="D1"/>
    </sheetView>
  </sheetViews>
  <sheetFormatPr defaultRowHeight="14.4" x14ac:dyDescent="0.3"/>
  <cols>
    <col min="1" max="1" width="17.77734375" style="29" customWidth="1"/>
    <col min="2" max="2" width="83.21875" customWidth="1"/>
    <col min="3" max="3" width="14.21875" style="30" customWidth="1"/>
    <col min="4" max="4" width="16.21875" customWidth="1"/>
    <col min="5" max="5" width="12" customWidth="1"/>
    <col min="7" max="7" width="17.21875" style="31" customWidth="1"/>
  </cols>
  <sheetData>
    <row r="1" spans="1:7" x14ac:dyDescent="0.3">
      <c r="A1" s="25" t="s">
        <v>0</v>
      </c>
      <c r="B1" s="26" t="s">
        <v>3</v>
      </c>
      <c r="C1" s="27" t="s">
        <v>1</v>
      </c>
      <c r="D1" s="26" t="s">
        <v>213</v>
      </c>
      <c r="E1" s="26" t="s">
        <v>211</v>
      </c>
      <c r="F1" s="26" t="s">
        <v>212</v>
      </c>
      <c r="G1" s="28" t="s">
        <v>214</v>
      </c>
    </row>
    <row r="2" spans="1:7" x14ac:dyDescent="0.3">
      <c r="A2" s="29" t="s">
        <v>9</v>
      </c>
      <c r="B2" t="s">
        <v>7</v>
      </c>
      <c r="C2" s="33">
        <f>VLOOKUP(A2,'Acronis Commitment'!G16:H105,2,FALSE)</f>
        <v>0.74</v>
      </c>
      <c r="D2" s="2" t="s">
        <v>216</v>
      </c>
      <c r="E2" t="s">
        <v>217</v>
      </c>
      <c r="F2" s="2" t="s">
        <v>215</v>
      </c>
      <c r="G2" s="32">
        <v>45777</v>
      </c>
    </row>
    <row r="3" spans="1:7" x14ac:dyDescent="0.3">
      <c r="A3" s="29" t="s">
        <v>12</v>
      </c>
      <c r="B3" t="s">
        <v>10</v>
      </c>
      <c r="C3" s="33">
        <f>VLOOKUP(A3,'Acronis Commitment'!G17:H106,2,FALSE)</f>
        <v>0.79</v>
      </c>
      <c r="D3" s="2" t="s">
        <v>216</v>
      </c>
      <c r="E3" t="s">
        <v>217</v>
      </c>
      <c r="F3" s="2" t="s">
        <v>215</v>
      </c>
      <c r="G3" s="32">
        <v>45777</v>
      </c>
    </row>
    <row r="4" spans="1:7" x14ac:dyDescent="0.3">
      <c r="A4" s="29" t="s">
        <v>14</v>
      </c>
      <c r="B4" t="s">
        <v>13</v>
      </c>
      <c r="C4" s="33" t="e">
        <f>VLOOKUP(A4,'Acronis Commitment'!G18:H106,2,FALSE)</f>
        <v>#N/A</v>
      </c>
      <c r="D4" s="2" t="s">
        <v>216</v>
      </c>
      <c r="E4" t="s">
        <v>217</v>
      </c>
      <c r="F4" s="2" t="s">
        <v>215</v>
      </c>
      <c r="G4" s="32">
        <v>45777</v>
      </c>
    </row>
    <row r="5" spans="1:7" x14ac:dyDescent="0.3">
      <c r="A5" s="29" t="s">
        <v>17</v>
      </c>
      <c r="B5" t="s">
        <v>15</v>
      </c>
      <c r="C5" s="33">
        <f>VLOOKUP(A5,'Acronis Commitment'!G18:H107,2,FALSE)</f>
        <v>0.76</v>
      </c>
      <c r="D5" s="2" t="s">
        <v>216</v>
      </c>
      <c r="E5" t="s">
        <v>217</v>
      </c>
      <c r="F5" s="2" t="s">
        <v>215</v>
      </c>
      <c r="G5" s="32">
        <v>45777</v>
      </c>
    </row>
    <row r="6" spans="1:7" x14ac:dyDescent="0.3">
      <c r="A6" s="29" t="s">
        <v>19</v>
      </c>
      <c r="B6" t="s">
        <v>18</v>
      </c>
      <c r="C6" s="33">
        <f>VLOOKUP(A6,'Acronis Commitment'!G18:H108,2,FALSE)</f>
        <v>0.76</v>
      </c>
      <c r="D6" s="2" t="s">
        <v>216</v>
      </c>
      <c r="E6" t="s">
        <v>217</v>
      </c>
      <c r="F6" s="2" t="s">
        <v>215</v>
      </c>
      <c r="G6" s="32">
        <v>45777</v>
      </c>
    </row>
    <row r="7" spans="1:7" x14ac:dyDescent="0.3">
      <c r="A7" s="29" t="s">
        <v>21</v>
      </c>
      <c r="B7" t="s">
        <v>20</v>
      </c>
      <c r="C7" s="33">
        <f>VLOOKUP(A7,'Acronis Commitment'!G19:H109,2,FALSE)</f>
        <v>0.44</v>
      </c>
      <c r="D7" s="2" t="s">
        <v>216</v>
      </c>
      <c r="E7" t="s">
        <v>217</v>
      </c>
      <c r="F7" s="2" t="s">
        <v>215</v>
      </c>
      <c r="G7" s="32">
        <v>45777</v>
      </c>
    </row>
    <row r="8" spans="1:7" x14ac:dyDescent="0.3">
      <c r="A8" s="29" t="s">
        <v>23</v>
      </c>
      <c r="B8" t="s">
        <v>22</v>
      </c>
      <c r="C8" s="33">
        <f>VLOOKUP(A8,'Acronis Commitment'!G19:H110,2,FALSE)</f>
        <v>0.37</v>
      </c>
      <c r="D8" s="2" t="s">
        <v>216</v>
      </c>
      <c r="E8" t="s">
        <v>217</v>
      </c>
      <c r="F8" s="2" t="s">
        <v>215</v>
      </c>
      <c r="G8" s="32">
        <v>45777</v>
      </c>
    </row>
    <row r="9" spans="1:7" x14ac:dyDescent="0.3">
      <c r="A9" s="29" t="s">
        <v>25</v>
      </c>
      <c r="B9" t="s">
        <v>24</v>
      </c>
      <c r="C9" s="33" t="e">
        <f>VLOOKUP(A9,'Acronis Commitment'!G19:H111,2,FALSE)</f>
        <v>#N/A</v>
      </c>
      <c r="D9" s="2" t="s">
        <v>216</v>
      </c>
      <c r="E9" t="s">
        <v>217</v>
      </c>
      <c r="F9" s="2" t="s">
        <v>215</v>
      </c>
      <c r="G9" s="32">
        <v>45777</v>
      </c>
    </row>
    <row r="10" spans="1:7" x14ac:dyDescent="0.3">
      <c r="A10" s="29" t="s">
        <v>27</v>
      </c>
      <c r="B10" t="s">
        <v>26</v>
      </c>
      <c r="C10" s="33" t="e">
        <f>VLOOKUP(A10,'Acronis Commitment'!G20:H111,2,FALSE)</f>
        <v>#N/A</v>
      </c>
      <c r="D10" s="2" t="s">
        <v>216</v>
      </c>
      <c r="E10" t="s">
        <v>217</v>
      </c>
      <c r="F10" s="2" t="s">
        <v>215</v>
      </c>
      <c r="G10" s="32">
        <v>45777</v>
      </c>
    </row>
    <row r="11" spans="1:7" x14ac:dyDescent="0.3">
      <c r="A11" s="29" t="s">
        <v>29</v>
      </c>
      <c r="B11" t="s">
        <v>28</v>
      </c>
      <c r="C11" s="33" t="e">
        <f>VLOOKUP(A11,'Acronis Commitment'!G21:H112,2,FALSE)</f>
        <v>#N/A</v>
      </c>
      <c r="D11" s="2" t="s">
        <v>216</v>
      </c>
      <c r="E11" t="s">
        <v>217</v>
      </c>
      <c r="F11" s="2" t="s">
        <v>215</v>
      </c>
      <c r="G11" s="32">
        <v>45777</v>
      </c>
    </row>
    <row r="12" spans="1:7" x14ac:dyDescent="0.3">
      <c r="A12" s="29" t="s">
        <v>31</v>
      </c>
      <c r="B12" t="s">
        <v>30</v>
      </c>
      <c r="C12" s="33" t="e">
        <f>VLOOKUP(A12,'Acronis Commitment'!G22:H113,2,FALSE)</f>
        <v>#N/A</v>
      </c>
      <c r="D12" s="2" t="s">
        <v>216</v>
      </c>
      <c r="E12" t="s">
        <v>217</v>
      </c>
      <c r="F12" s="2" t="s">
        <v>215</v>
      </c>
      <c r="G12" s="32">
        <v>45777</v>
      </c>
    </row>
    <row r="13" spans="1:7" x14ac:dyDescent="0.3">
      <c r="A13" s="29" t="s">
        <v>34</v>
      </c>
      <c r="B13" t="s">
        <v>33</v>
      </c>
      <c r="C13" s="33">
        <f>VLOOKUP(A13,'Acronis Commitment'!G23:H114,2,FALSE)</f>
        <v>141</v>
      </c>
      <c r="D13" s="2" t="s">
        <v>216</v>
      </c>
      <c r="E13" t="s">
        <v>217</v>
      </c>
      <c r="F13" s="2" t="s">
        <v>215</v>
      </c>
      <c r="G13" s="32">
        <v>45777</v>
      </c>
    </row>
    <row r="14" spans="1:7" x14ac:dyDescent="0.3">
      <c r="A14" s="29" t="s">
        <v>36</v>
      </c>
      <c r="B14" t="s">
        <v>35</v>
      </c>
      <c r="C14" s="33">
        <f>VLOOKUP(A14,'Acronis Commitment'!G24:H118,2,FALSE)</f>
        <v>96.1</v>
      </c>
      <c r="D14" s="2" t="s">
        <v>216</v>
      </c>
      <c r="E14" t="s">
        <v>217</v>
      </c>
      <c r="F14" s="2" t="s">
        <v>215</v>
      </c>
      <c r="G14" s="32">
        <v>45777</v>
      </c>
    </row>
    <row r="15" spans="1:7" x14ac:dyDescent="0.3">
      <c r="A15" s="29" t="s">
        <v>38</v>
      </c>
      <c r="B15" t="s">
        <v>37</v>
      </c>
      <c r="C15" s="33">
        <f>VLOOKUP(A15,'Acronis Commitment'!G25:H118,2,FALSE)</f>
        <v>49.7</v>
      </c>
      <c r="D15" s="2" t="s">
        <v>216</v>
      </c>
      <c r="E15" t="s">
        <v>217</v>
      </c>
      <c r="F15" s="2" t="s">
        <v>215</v>
      </c>
      <c r="G15" s="32">
        <v>45777</v>
      </c>
    </row>
    <row r="16" spans="1:7" x14ac:dyDescent="0.3">
      <c r="A16" s="29" t="s">
        <v>40</v>
      </c>
      <c r="B16" t="s">
        <v>39</v>
      </c>
      <c r="C16" s="33" t="e">
        <f>VLOOKUP(A16,'Acronis Commitment'!G26:H119,2,FALSE)</f>
        <v>#N/A</v>
      </c>
      <c r="D16" s="2" t="s">
        <v>216</v>
      </c>
      <c r="E16" t="s">
        <v>217</v>
      </c>
      <c r="F16" s="2" t="s">
        <v>215</v>
      </c>
      <c r="G16" s="32">
        <v>45777</v>
      </c>
    </row>
    <row r="17" spans="1:7" x14ac:dyDescent="0.3">
      <c r="A17" s="29" t="s">
        <v>42</v>
      </c>
      <c r="B17" t="s">
        <v>41</v>
      </c>
      <c r="C17" s="33">
        <f>VLOOKUP(A17,'Acronis Commitment'!G27:H120,2,FALSE)</f>
        <v>23.17</v>
      </c>
      <c r="D17" s="2" t="s">
        <v>216</v>
      </c>
      <c r="E17" t="s">
        <v>217</v>
      </c>
      <c r="F17" s="2" t="s">
        <v>215</v>
      </c>
      <c r="G17" s="32">
        <v>45777</v>
      </c>
    </row>
    <row r="18" spans="1:7" x14ac:dyDescent="0.3">
      <c r="A18" s="29" t="s">
        <v>44</v>
      </c>
      <c r="B18" t="s">
        <v>43</v>
      </c>
      <c r="C18" s="33">
        <f>VLOOKUP(A18,'Acronis Commitment'!G28:H121,2,FALSE)</f>
        <v>25.43</v>
      </c>
      <c r="D18" s="2" t="s">
        <v>216</v>
      </c>
      <c r="E18" t="s">
        <v>217</v>
      </c>
      <c r="F18" s="2" t="s">
        <v>215</v>
      </c>
      <c r="G18" s="32">
        <v>45777</v>
      </c>
    </row>
    <row r="19" spans="1:7" x14ac:dyDescent="0.3">
      <c r="A19" s="29" t="s">
        <v>46</v>
      </c>
      <c r="B19" t="s">
        <v>45</v>
      </c>
      <c r="C19" s="33">
        <f>VLOOKUP(A19,'Acronis Commitment'!G29:H122,2,FALSE)</f>
        <v>13.56</v>
      </c>
      <c r="D19" s="2" t="s">
        <v>216</v>
      </c>
      <c r="E19" t="s">
        <v>217</v>
      </c>
      <c r="F19" s="2" t="s">
        <v>215</v>
      </c>
      <c r="G19" s="32">
        <v>45777</v>
      </c>
    </row>
    <row r="20" spans="1:7" x14ac:dyDescent="0.3">
      <c r="A20" s="29" t="s">
        <v>48</v>
      </c>
      <c r="B20" t="s">
        <v>47</v>
      </c>
      <c r="C20" s="33">
        <f>VLOOKUP(A20,'Acronis Commitment'!G30:H124,2,FALSE)</f>
        <v>18.190000000000001</v>
      </c>
      <c r="D20" s="2" t="s">
        <v>216</v>
      </c>
      <c r="E20" t="s">
        <v>217</v>
      </c>
      <c r="F20" s="2" t="s">
        <v>215</v>
      </c>
      <c r="G20" s="32">
        <v>45777</v>
      </c>
    </row>
    <row r="21" spans="1:7" x14ac:dyDescent="0.3">
      <c r="A21" s="29" t="s">
        <v>50</v>
      </c>
      <c r="B21" t="s">
        <v>49</v>
      </c>
      <c r="C21" s="33" t="e">
        <f>VLOOKUP(A21,'Acronis Commitment'!G30:H125,2,FALSE)</f>
        <v>#N/A</v>
      </c>
      <c r="D21" s="2" t="s">
        <v>216</v>
      </c>
      <c r="E21" t="s">
        <v>217</v>
      </c>
      <c r="F21" s="2" t="s">
        <v>215</v>
      </c>
      <c r="G21" s="32">
        <v>45777</v>
      </c>
    </row>
    <row r="22" spans="1:7" x14ac:dyDescent="0.3">
      <c r="A22" s="29" t="s">
        <v>52</v>
      </c>
      <c r="B22" t="s">
        <v>51</v>
      </c>
      <c r="C22" s="33">
        <f>VLOOKUP(A22,'Acronis Commitment'!G31:H126,2,FALSE)</f>
        <v>8.19</v>
      </c>
      <c r="D22" s="2" t="s">
        <v>216</v>
      </c>
      <c r="E22" t="s">
        <v>217</v>
      </c>
      <c r="F22" s="2" t="s">
        <v>215</v>
      </c>
      <c r="G22" s="32">
        <v>45777</v>
      </c>
    </row>
    <row r="23" spans="1:7" x14ac:dyDescent="0.3">
      <c r="A23" s="29" t="s">
        <v>54</v>
      </c>
      <c r="B23" t="s">
        <v>53</v>
      </c>
      <c r="C23" s="33" t="e">
        <f>VLOOKUP(A23,'Acronis Commitment'!G32:H127,2,FALSE)</f>
        <v>#N/A</v>
      </c>
      <c r="D23" s="2" t="s">
        <v>216</v>
      </c>
      <c r="E23" t="s">
        <v>217</v>
      </c>
      <c r="F23" s="2" t="s">
        <v>215</v>
      </c>
      <c r="G23" s="32">
        <v>45777</v>
      </c>
    </row>
    <row r="24" spans="1:7" x14ac:dyDescent="0.3">
      <c r="A24" s="29" t="s">
        <v>56</v>
      </c>
      <c r="B24" t="s">
        <v>55</v>
      </c>
      <c r="C24" s="33">
        <f>VLOOKUP(A24,'Acronis Commitment'!G33:H127,2,FALSE)</f>
        <v>13.56</v>
      </c>
      <c r="D24" s="2" t="s">
        <v>216</v>
      </c>
      <c r="E24" t="s">
        <v>217</v>
      </c>
      <c r="F24" s="2" t="s">
        <v>215</v>
      </c>
      <c r="G24" s="32">
        <v>45777</v>
      </c>
    </row>
    <row r="25" spans="1:7" x14ac:dyDescent="0.3">
      <c r="A25" s="29" t="s">
        <v>58</v>
      </c>
      <c r="B25" t="s">
        <v>57</v>
      </c>
      <c r="C25" s="33">
        <f>VLOOKUP(A25,'Acronis Commitment'!G34:H127,2,FALSE)</f>
        <v>18.190000000000001</v>
      </c>
      <c r="D25" s="2" t="s">
        <v>216</v>
      </c>
      <c r="E25" t="s">
        <v>217</v>
      </c>
      <c r="F25" s="2" t="s">
        <v>215</v>
      </c>
      <c r="G25" s="32">
        <v>45777</v>
      </c>
    </row>
    <row r="26" spans="1:7" x14ac:dyDescent="0.3">
      <c r="A26" s="29" t="s">
        <v>60</v>
      </c>
      <c r="B26" t="s">
        <v>59</v>
      </c>
      <c r="C26" s="33" t="e">
        <f>VLOOKUP(A26,'Acronis Commitment'!G35:H127,2,FALSE)</f>
        <v>#N/A</v>
      </c>
      <c r="D26" s="2" t="s">
        <v>216</v>
      </c>
      <c r="E26" t="s">
        <v>217</v>
      </c>
      <c r="F26" s="2" t="s">
        <v>215</v>
      </c>
      <c r="G26" s="32">
        <v>45777</v>
      </c>
    </row>
    <row r="27" spans="1:7" x14ac:dyDescent="0.3">
      <c r="A27" s="29" t="s">
        <v>62</v>
      </c>
      <c r="B27" t="s">
        <v>61</v>
      </c>
      <c r="C27" s="33">
        <f>VLOOKUP(A27,'Acronis Commitment'!G36:H127,2,FALSE)</f>
        <v>5.65</v>
      </c>
      <c r="D27" s="2" t="s">
        <v>216</v>
      </c>
      <c r="E27" t="s">
        <v>217</v>
      </c>
      <c r="F27" s="2" t="s">
        <v>215</v>
      </c>
      <c r="G27" s="32">
        <v>45777</v>
      </c>
    </row>
    <row r="28" spans="1:7" x14ac:dyDescent="0.3">
      <c r="A28" s="29" t="s">
        <v>64</v>
      </c>
      <c r="B28" t="s">
        <v>63</v>
      </c>
      <c r="C28" s="33" t="e">
        <f>VLOOKUP(A28,'Acronis Commitment'!G37:H127,2,FALSE)</f>
        <v>#N/A</v>
      </c>
      <c r="D28" s="2" t="s">
        <v>216</v>
      </c>
      <c r="E28" t="s">
        <v>217</v>
      </c>
      <c r="F28" s="2" t="s">
        <v>215</v>
      </c>
      <c r="G28" s="32">
        <v>45777</v>
      </c>
    </row>
    <row r="29" spans="1:7" x14ac:dyDescent="0.3">
      <c r="A29" s="29" t="s">
        <v>66</v>
      </c>
      <c r="B29" t="s">
        <v>65</v>
      </c>
      <c r="C29" s="33">
        <f>VLOOKUP(A29,'Acronis Commitment'!G38:H127,2,FALSE)</f>
        <v>0.25</v>
      </c>
      <c r="D29" s="2" t="s">
        <v>216</v>
      </c>
      <c r="E29" t="s">
        <v>217</v>
      </c>
      <c r="F29" s="2" t="s">
        <v>215</v>
      </c>
      <c r="G29" s="32">
        <v>45777</v>
      </c>
    </row>
    <row r="30" spans="1:7" x14ac:dyDescent="0.3">
      <c r="A30" s="29" t="s">
        <v>68</v>
      </c>
      <c r="B30" t="s">
        <v>67</v>
      </c>
      <c r="C30" s="33">
        <f>VLOOKUP(A30,'Acronis Commitment'!G39:H127,2,FALSE)</f>
        <v>0.31</v>
      </c>
      <c r="D30" s="2" t="s">
        <v>216</v>
      </c>
      <c r="E30" t="s">
        <v>217</v>
      </c>
      <c r="F30" s="2" t="s">
        <v>215</v>
      </c>
      <c r="G30" s="32">
        <v>45777</v>
      </c>
    </row>
    <row r="31" spans="1:7" x14ac:dyDescent="0.3">
      <c r="A31" s="29" t="s">
        <v>70</v>
      </c>
      <c r="B31" t="s">
        <v>69</v>
      </c>
      <c r="C31" s="33" t="e">
        <f>VLOOKUP(A31,'Acronis Commitment'!G40:H127,2,FALSE)</f>
        <v>#N/A</v>
      </c>
      <c r="D31" s="2" t="s">
        <v>216</v>
      </c>
      <c r="E31" t="s">
        <v>217</v>
      </c>
      <c r="F31" s="2" t="s">
        <v>215</v>
      </c>
      <c r="G31" s="32">
        <v>45777</v>
      </c>
    </row>
    <row r="32" spans="1:7" x14ac:dyDescent="0.3">
      <c r="A32" s="29" t="s">
        <v>72</v>
      </c>
      <c r="B32" t="s">
        <v>71</v>
      </c>
      <c r="C32" s="33">
        <f>VLOOKUP(A32,'Acronis Commitment'!G41:H128,2,FALSE)</f>
        <v>0.28000000000000003</v>
      </c>
      <c r="D32" s="2" t="s">
        <v>216</v>
      </c>
      <c r="E32" t="s">
        <v>217</v>
      </c>
      <c r="F32" s="2" t="s">
        <v>215</v>
      </c>
      <c r="G32" s="32">
        <v>45777</v>
      </c>
    </row>
    <row r="33" spans="1:7" x14ac:dyDescent="0.3">
      <c r="A33" s="29" t="s">
        <v>74</v>
      </c>
      <c r="B33" t="s">
        <v>73</v>
      </c>
      <c r="C33" s="33">
        <f>VLOOKUP(A33,'Acronis Commitment'!G44:H129,2,FALSE)</f>
        <v>0.28000000000000003</v>
      </c>
      <c r="D33" s="2" t="s">
        <v>216</v>
      </c>
      <c r="E33" t="s">
        <v>217</v>
      </c>
      <c r="F33" s="2" t="s">
        <v>215</v>
      </c>
      <c r="G33" s="32">
        <v>45777</v>
      </c>
    </row>
    <row r="34" spans="1:7" x14ac:dyDescent="0.3">
      <c r="A34" s="29" t="s">
        <v>76</v>
      </c>
      <c r="B34" t="s">
        <v>75</v>
      </c>
      <c r="C34" s="33">
        <f>VLOOKUP(A34,'Acronis Commitment'!G44:H130,2,FALSE)</f>
        <v>9.61</v>
      </c>
      <c r="D34" s="2" t="s">
        <v>216</v>
      </c>
      <c r="E34" t="s">
        <v>217</v>
      </c>
      <c r="F34" s="2" t="s">
        <v>215</v>
      </c>
      <c r="G34" s="32">
        <v>45777</v>
      </c>
    </row>
    <row r="35" spans="1:7" x14ac:dyDescent="0.3">
      <c r="A35" s="29" t="s">
        <v>77</v>
      </c>
      <c r="B35" t="s">
        <v>24</v>
      </c>
      <c r="C35" s="33">
        <f>VLOOKUP(A35,'Acronis Commitment'!G45:H131,2,FALSE)</f>
        <v>0.25</v>
      </c>
      <c r="D35" s="2" t="s">
        <v>216</v>
      </c>
      <c r="E35" t="s">
        <v>217</v>
      </c>
      <c r="F35" s="2" t="s">
        <v>215</v>
      </c>
      <c r="G35" s="32">
        <v>45777</v>
      </c>
    </row>
    <row r="36" spans="1:7" x14ac:dyDescent="0.3">
      <c r="A36" s="29" t="s">
        <v>78</v>
      </c>
      <c r="B36" t="s">
        <v>26</v>
      </c>
      <c r="C36" s="33">
        <f>VLOOKUP(A36,'Acronis Commitment'!G46:H132,2,FALSE)</f>
        <v>0.31</v>
      </c>
      <c r="D36" s="2" t="s">
        <v>216</v>
      </c>
      <c r="E36" t="s">
        <v>217</v>
      </c>
      <c r="F36" s="2" t="s">
        <v>215</v>
      </c>
      <c r="G36" s="32">
        <v>45777</v>
      </c>
    </row>
    <row r="37" spans="1:7" x14ac:dyDescent="0.3">
      <c r="A37" s="29" t="s">
        <v>79</v>
      </c>
      <c r="B37" t="s">
        <v>28</v>
      </c>
      <c r="C37" s="33" t="e">
        <f>VLOOKUP(A37,'Acronis Commitment'!G47:H133,2,FALSE)</f>
        <v>#N/A</v>
      </c>
      <c r="D37" s="2" t="s">
        <v>216</v>
      </c>
      <c r="E37" t="s">
        <v>217</v>
      </c>
      <c r="F37" s="2" t="s">
        <v>215</v>
      </c>
      <c r="G37" s="32">
        <v>45777</v>
      </c>
    </row>
    <row r="38" spans="1:7" x14ac:dyDescent="0.3">
      <c r="A38" s="29" t="s">
        <v>81</v>
      </c>
      <c r="B38" t="s">
        <v>80</v>
      </c>
      <c r="C38" s="33" t="e">
        <f>VLOOKUP(A38,'Acronis Commitment'!G53:H140,2,FALSE)</f>
        <v>#N/A</v>
      </c>
      <c r="D38" s="2" t="s">
        <v>216</v>
      </c>
      <c r="E38" t="s">
        <v>217</v>
      </c>
      <c r="F38" s="2" t="s">
        <v>215</v>
      </c>
      <c r="G38" s="32">
        <v>45777</v>
      </c>
    </row>
    <row r="39" spans="1:7" x14ac:dyDescent="0.3">
      <c r="A39" s="29" t="s">
        <v>83</v>
      </c>
      <c r="B39" t="s">
        <v>82</v>
      </c>
      <c r="C39" s="33" t="e">
        <f>VLOOKUP(A39,'Acronis Commitment'!G53:H141,2,FALSE)</f>
        <v>#N/A</v>
      </c>
      <c r="D39" s="2" t="s">
        <v>216</v>
      </c>
      <c r="E39" t="s">
        <v>217</v>
      </c>
      <c r="F39" s="2" t="s">
        <v>215</v>
      </c>
      <c r="G39" s="32">
        <v>45777</v>
      </c>
    </row>
    <row r="40" spans="1:7" x14ac:dyDescent="0.3">
      <c r="A40" s="29" t="s">
        <v>85</v>
      </c>
      <c r="B40" t="s">
        <v>84</v>
      </c>
      <c r="C40" s="33" t="e">
        <f>VLOOKUP(A40,'Acronis Commitment'!G54:H142,2,FALSE)</f>
        <v>#N/A</v>
      </c>
      <c r="D40" s="2" t="s">
        <v>216</v>
      </c>
      <c r="E40" t="s">
        <v>217</v>
      </c>
      <c r="F40" s="2" t="s">
        <v>215</v>
      </c>
      <c r="G40" s="32">
        <v>45777</v>
      </c>
    </row>
    <row r="41" spans="1:7" x14ac:dyDescent="0.3">
      <c r="A41" s="29" t="s">
        <v>87</v>
      </c>
      <c r="B41" t="s">
        <v>86</v>
      </c>
      <c r="C41" s="33" t="e">
        <f>VLOOKUP(A41,'Acronis Commitment'!G85:H143,2,FALSE)</f>
        <v>#N/A</v>
      </c>
      <c r="D41" s="2" t="s">
        <v>216</v>
      </c>
      <c r="E41" t="s">
        <v>217</v>
      </c>
      <c r="F41" s="2" t="s">
        <v>215</v>
      </c>
      <c r="G41" s="32">
        <v>45777</v>
      </c>
    </row>
    <row r="42" spans="1:7" x14ac:dyDescent="0.3">
      <c r="A42" s="29" t="s">
        <v>89</v>
      </c>
      <c r="B42" t="s">
        <v>88</v>
      </c>
      <c r="C42" s="33" t="e">
        <f>VLOOKUP(A42,'Acronis Commitment'!G86:H144,2,FALSE)</f>
        <v>#N/A</v>
      </c>
      <c r="D42" s="2" t="s">
        <v>216</v>
      </c>
      <c r="E42" t="s">
        <v>217</v>
      </c>
      <c r="F42" s="2" t="s">
        <v>215</v>
      </c>
      <c r="G42" s="32">
        <v>45777</v>
      </c>
    </row>
    <row r="43" spans="1:7" x14ac:dyDescent="0.3">
      <c r="A43" s="29" t="s">
        <v>91</v>
      </c>
      <c r="B43" t="s">
        <v>90</v>
      </c>
      <c r="C43" s="33" t="e">
        <f>VLOOKUP(A43,'Acronis Commitment'!G87:H145,2,FALSE)</f>
        <v>#N/A</v>
      </c>
      <c r="D43" s="2" t="s">
        <v>216</v>
      </c>
      <c r="E43" t="s">
        <v>217</v>
      </c>
      <c r="F43" s="2" t="s">
        <v>215</v>
      </c>
      <c r="G43" s="32">
        <v>45777</v>
      </c>
    </row>
    <row r="44" spans="1:7" x14ac:dyDescent="0.3">
      <c r="A44" s="29" t="s">
        <v>93</v>
      </c>
      <c r="B44" t="s">
        <v>92</v>
      </c>
      <c r="C44" s="33">
        <f>VLOOKUP(A44,'Acronis Commitment'!G14:H106,2,FALSE)</f>
        <v>10.74</v>
      </c>
      <c r="D44" s="2" t="s">
        <v>216</v>
      </c>
      <c r="E44" t="s">
        <v>217</v>
      </c>
      <c r="F44" s="2" t="s">
        <v>215</v>
      </c>
      <c r="G44" s="32">
        <v>45777</v>
      </c>
    </row>
    <row r="45" spans="1:7" x14ac:dyDescent="0.3">
      <c r="A45" s="29" t="s">
        <v>95</v>
      </c>
      <c r="B45" t="s">
        <v>94</v>
      </c>
      <c r="C45" s="33">
        <f>VLOOKUP(A45,'Acronis Commitment'!G15:H106,2,FALSE)</f>
        <v>6.78</v>
      </c>
      <c r="D45" s="2" t="s">
        <v>216</v>
      </c>
      <c r="E45" t="s">
        <v>217</v>
      </c>
      <c r="F45" s="2" t="s">
        <v>215</v>
      </c>
      <c r="G45" s="32">
        <v>45777</v>
      </c>
    </row>
    <row r="46" spans="1:7" x14ac:dyDescent="0.3">
      <c r="A46" s="29" t="s">
        <v>97</v>
      </c>
      <c r="B46" t="s">
        <v>96</v>
      </c>
      <c r="C46" s="33">
        <f>VLOOKUP(A46,'Acronis Commitment'!G16:H107,2,FALSE)</f>
        <v>13.56</v>
      </c>
      <c r="D46" s="2" t="s">
        <v>216</v>
      </c>
      <c r="E46" t="s">
        <v>217</v>
      </c>
      <c r="F46" s="2" t="s">
        <v>215</v>
      </c>
      <c r="G46" s="32">
        <v>45777</v>
      </c>
    </row>
    <row r="47" spans="1:7" x14ac:dyDescent="0.3">
      <c r="A47" s="29" t="s">
        <v>99</v>
      </c>
      <c r="B47" t="s">
        <v>98</v>
      </c>
      <c r="C47" s="33">
        <f>VLOOKUP(A47,'Acronis Commitment'!G17:H108,2,FALSE)</f>
        <v>14.13</v>
      </c>
      <c r="D47" s="2" t="s">
        <v>216</v>
      </c>
      <c r="E47" t="s">
        <v>217</v>
      </c>
      <c r="F47" s="2" t="s">
        <v>215</v>
      </c>
      <c r="G47" s="32">
        <v>45777</v>
      </c>
    </row>
    <row r="48" spans="1:7" x14ac:dyDescent="0.3">
      <c r="A48" s="29" t="s">
        <v>101</v>
      </c>
      <c r="B48" t="s">
        <v>100</v>
      </c>
      <c r="C48" s="33">
        <f>VLOOKUP(A48,'Acronis Commitment'!G18:H109,2,FALSE)</f>
        <v>0.4</v>
      </c>
      <c r="D48" s="2" t="s">
        <v>216</v>
      </c>
      <c r="E48" t="s">
        <v>217</v>
      </c>
      <c r="F48" s="2" t="s">
        <v>215</v>
      </c>
      <c r="G48" s="32">
        <v>45777</v>
      </c>
    </row>
    <row r="49" spans="1:7" x14ac:dyDescent="0.3">
      <c r="A49" s="29" t="s">
        <v>103</v>
      </c>
      <c r="B49" t="s">
        <v>102</v>
      </c>
      <c r="C49" s="33">
        <f>VLOOKUP(A49,'Acronis Commitment'!G18:H110,2,FALSE)</f>
        <v>0.49</v>
      </c>
      <c r="D49" s="2" t="s">
        <v>216</v>
      </c>
      <c r="E49" t="s">
        <v>217</v>
      </c>
      <c r="F49" s="2" t="s">
        <v>215</v>
      </c>
      <c r="G49" s="32">
        <v>45777</v>
      </c>
    </row>
    <row r="50" spans="1:7" x14ac:dyDescent="0.3">
      <c r="A50" s="29" t="s">
        <v>105</v>
      </c>
      <c r="B50" t="s">
        <v>104</v>
      </c>
      <c r="C50" s="33" t="e">
        <f>VLOOKUP(A50,'Acronis Commitment'!G18:H111,2,FALSE)</f>
        <v>#N/A</v>
      </c>
      <c r="D50" s="2" t="s">
        <v>216</v>
      </c>
      <c r="E50" t="s">
        <v>217</v>
      </c>
      <c r="F50" s="2" t="s">
        <v>215</v>
      </c>
      <c r="G50" s="32">
        <v>45777</v>
      </c>
    </row>
    <row r="51" spans="1:7" x14ac:dyDescent="0.3">
      <c r="A51" s="29" t="s">
        <v>107</v>
      </c>
      <c r="B51" t="s">
        <v>106</v>
      </c>
      <c r="C51" s="33">
        <f>VLOOKUP(A51,'Acronis Commitment'!G19:H111,2,FALSE)</f>
        <v>0.23</v>
      </c>
      <c r="D51" s="2" t="s">
        <v>216</v>
      </c>
      <c r="E51" t="s">
        <v>217</v>
      </c>
      <c r="F51" s="2" t="s">
        <v>215</v>
      </c>
      <c r="G51" s="32">
        <v>45777</v>
      </c>
    </row>
    <row r="52" spans="1:7" x14ac:dyDescent="0.3">
      <c r="A52" s="29" t="s">
        <v>109</v>
      </c>
      <c r="B52" t="s">
        <v>108</v>
      </c>
      <c r="C52" s="33">
        <f>VLOOKUP(A52,'Acronis Commitment'!G19:H112,2,FALSE)</f>
        <v>0.34</v>
      </c>
      <c r="D52" s="2" t="s">
        <v>216</v>
      </c>
      <c r="E52" t="s">
        <v>217</v>
      </c>
      <c r="F52" s="2" t="s">
        <v>215</v>
      </c>
      <c r="G52" s="32">
        <v>45777</v>
      </c>
    </row>
    <row r="53" spans="1:7" x14ac:dyDescent="0.3">
      <c r="A53" s="29" t="s">
        <v>111</v>
      </c>
      <c r="B53" t="s">
        <v>110</v>
      </c>
      <c r="C53" s="33">
        <f>VLOOKUP(A53,'Acronis Commitment'!G19:H113,2,FALSE)</f>
        <v>16.95</v>
      </c>
      <c r="D53" s="2" t="s">
        <v>216</v>
      </c>
      <c r="E53" t="s">
        <v>217</v>
      </c>
      <c r="F53" s="2" t="s">
        <v>215</v>
      </c>
      <c r="G53" s="32">
        <v>45777</v>
      </c>
    </row>
    <row r="54" spans="1:7" x14ac:dyDescent="0.3">
      <c r="A54" s="29" t="s">
        <v>113</v>
      </c>
      <c r="B54" t="s">
        <v>112</v>
      </c>
      <c r="C54" s="33" t="e">
        <f>VLOOKUP(A54,'Acronis Commitment'!G97:H156,2,FALSE)</f>
        <v>#N/A</v>
      </c>
      <c r="D54" s="2" t="s">
        <v>216</v>
      </c>
      <c r="E54" t="s">
        <v>217</v>
      </c>
      <c r="F54" s="2" t="s">
        <v>215</v>
      </c>
      <c r="G54" s="32">
        <v>45777</v>
      </c>
    </row>
    <row r="55" spans="1:7" x14ac:dyDescent="0.3">
      <c r="A55" s="29" t="s">
        <v>115</v>
      </c>
      <c r="B55" t="s">
        <v>114</v>
      </c>
      <c r="C55" s="33" t="e">
        <f>VLOOKUP(A55,'Acronis Commitment'!G98:H157,2,FALSE)</f>
        <v>#N/A</v>
      </c>
      <c r="D55" s="2" t="s">
        <v>216</v>
      </c>
      <c r="E55" t="s">
        <v>217</v>
      </c>
      <c r="F55" s="2" t="s">
        <v>215</v>
      </c>
      <c r="G55" s="32">
        <v>45777</v>
      </c>
    </row>
    <row r="56" spans="1:7" x14ac:dyDescent="0.3">
      <c r="A56" s="29" t="s">
        <v>118</v>
      </c>
      <c r="B56" t="s">
        <v>117</v>
      </c>
      <c r="C56" s="33">
        <f>VLOOKUP(A56,'Acronis Commitment'!G100:H158,2,FALSE)</f>
        <v>559.35</v>
      </c>
      <c r="D56" s="2" t="s">
        <v>216</v>
      </c>
      <c r="E56" t="s">
        <v>217</v>
      </c>
      <c r="F56" s="2" t="s">
        <v>215</v>
      </c>
      <c r="G56" s="32">
        <v>45777</v>
      </c>
    </row>
    <row r="57" spans="1:7" x14ac:dyDescent="0.3">
      <c r="A57" s="29" t="s">
        <v>121</v>
      </c>
      <c r="B57" t="s">
        <v>120</v>
      </c>
      <c r="C57" s="33">
        <f>VLOOKUP(A57,'Acronis Commitment'!G101:H159,2,FALSE)</f>
        <v>0.08</v>
      </c>
      <c r="D57" s="2" t="s">
        <v>216</v>
      </c>
      <c r="E57" t="s">
        <v>217</v>
      </c>
      <c r="F57" s="2" t="s">
        <v>215</v>
      </c>
      <c r="G57" s="32">
        <v>45777</v>
      </c>
    </row>
    <row r="58" spans="1:7" x14ac:dyDescent="0.3">
      <c r="A58" s="29" t="s">
        <v>222</v>
      </c>
      <c r="B58" t="s">
        <v>257</v>
      </c>
      <c r="C58" s="33" t="e">
        <f>VLOOKUP(A58,'Acronis Commitment'!G8:H100,2,FALSE)</f>
        <v>#N/A</v>
      </c>
      <c r="D58" s="2" t="s">
        <v>216</v>
      </c>
      <c r="E58" t="s">
        <v>217</v>
      </c>
      <c r="F58" s="2" t="s">
        <v>215</v>
      </c>
      <c r="G58" s="32">
        <v>45777</v>
      </c>
    </row>
    <row r="59" spans="1:7" x14ac:dyDescent="0.3">
      <c r="A59" s="29" t="s">
        <v>261</v>
      </c>
      <c r="B59" t="s">
        <v>224</v>
      </c>
      <c r="C59" s="33" t="e">
        <f>VLOOKUP(A59,'Acronis Commitment'!G9:H101,2,FALSE)</f>
        <v>#N/A</v>
      </c>
      <c r="D59" s="2" t="s">
        <v>216</v>
      </c>
      <c r="E59" t="s">
        <v>217</v>
      </c>
      <c r="F59" s="2" t="s">
        <v>215</v>
      </c>
      <c r="G59" s="32">
        <v>45777</v>
      </c>
    </row>
    <row r="60" spans="1:7" x14ac:dyDescent="0.3">
      <c r="A60" s="29" t="s">
        <v>262</v>
      </c>
      <c r="B60" t="s">
        <v>225</v>
      </c>
      <c r="C60" s="33" t="e">
        <f>VLOOKUP(A60,'Acronis Commitment'!G10:H101,2,FALSE)</f>
        <v>#N/A</v>
      </c>
      <c r="D60" s="2" t="s">
        <v>216</v>
      </c>
      <c r="E60" t="s">
        <v>217</v>
      </c>
      <c r="F60" s="2" t="s">
        <v>215</v>
      </c>
      <c r="G60" s="32">
        <v>45777</v>
      </c>
    </row>
    <row r="61" spans="1:7" x14ac:dyDescent="0.3">
      <c r="A61" s="29" t="s">
        <v>270</v>
      </c>
      <c r="B61" t="s">
        <v>266</v>
      </c>
      <c r="C61" s="33">
        <f>VLOOKUP(A61,'Acronis Commitment'!G11:H102,2,FALSE)</f>
        <v>18.079999999999998</v>
      </c>
      <c r="D61" s="2" t="s">
        <v>216</v>
      </c>
      <c r="E61" t="s">
        <v>217</v>
      </c>
      <c r="F61" s="2" t="s">
        <v>215</v>
      </c>
      <c r="G61" s="32">
        <v>45777</v>
      </c>
    </row>
    <row r="62" spans="1:7" x14ac:dyDescent="0.3">
      <c r="A62" s="29" t="s">
        <v>271</v>
      </c>
      <c r="B62" t="s">
        <v>267</v>
      </c>
      <c r="C62" s="33">
        <f>VLOOKUP(A62,'Acronis Commitment'!G12:H103,2,FALSE)</f>
        <v>36.159999999999997</v>
      </c>
      <c r="D62" s="2" t="s">
        <v>216</v>
      </c>
      <c r="E62" t="s">
        <v>217</v>
      </c>
      <c r="F62" s="2" t="s">
        <v>215</v>
      </c>
      <c r="G62" s="32">
        <v>45777</v>
      </c>
    </row>
    <row r="63" spans="1:7" x14ac:dyDescent="0.3">
      <c r="A63" s="29" t="s">
        <v>249</v>
      </c>
      <c r="B63" t="s">
        <v>250</v>
      </c>
      <c r="C63" s="33">
        <f>VLOOKUP(A63,'Acronis Commitment'!G13:H104,2,FALSE)</f>
        <v>7.35</v>
      </c>
      <c r="D63" s="2" t="s">
        <v>216</v>
      </c>
      <c r="E63" t="s">
        <v>217</v>
      </c>
      <c r="F63" s="2" t="s">
        <v>215</v>
      </c>
      <c r="G63" s="32">
        <v>45777</v>
      </c>
    </row>
    <row r="64" spans="1:7" x14ac:dyDescent="0.3">
      <c r="A64" s="29" t="s">
        <v>223</v>
      </c>
      <c r="B64" t="s">
        <v>226</v>
      </c>
      <c r="C64" s="33">
        <f>VLOOKUP(A64,'Acronis Commitment'!G14:H105,2,FALSE)</f>
        <v>283</v>
      </c>
      <c r="D64" s="2" t="s">
        <v>216</v>
      </c>
      <c r="E64" t="s">
        <v>217</v>
      </c>
      <c r="F64" s="2" t="s">
        <v>215</v>
      </c>
      <c r="G64" s="32">
        <v>45777</v>
      </c>
    </row>
    <row r="65" spans="1:7" x14ac:dyDescent="0.3">
      <c r="A65" s="29" t="s">
        <v>251</v>
      </c>
      <c r="B65" t="s">
        <v>264</v>
      </c>
      <c r="C65" s="33">
        <f>VLOOKUP(A65,'Acronis Commitment'!G30:H127,2,FALSE)</f>
        <v>8.19</v>
      </c>
      <c r="D65" s="2" t="s">
        <v>216</v>
      </c>
      <c r="E65" t="s">
        <v>217</v>
      </c>
      <c r="F65" s="2" t="s">
        <v>215</v>
      </c>
      <c r="G65" s="32">
        <v>45777</v>
      </c>
    </row>
    <row r="66" spans="1:7" x14ac:dyDescent="0.3">
      <c r="A66" s="29" t="s">
        <v>254</v>
      </c>
      <c r="B66" t="s">
        <v>253</v>
      </c>
      <c r="C66" s="33">
        <f>VLOOKUP(A66,'Acronis Commitment'!G31:H127,2,FALSE)</f>
        <v>0.18</v>
      </c>
      <c r="D66" s="2" t="s">
        <v>216</v>
      </c>
      <c r="E66" t="s">
        <v>217</v>
      </c>
      <c r="F66" s="2" t="s">
        <v>215</v>
      </c>
      <c r="G66" s="32">
        <v>45777</v>
      </c>
    </row>
    <row r="67" spans="1:7" x14ac:dyDescent="0.3">
      <c r="A67" s="29" t="s">
        <v>255</v>
      </c>
      <c r="B67" t="s">
        <v>268</v>
      </c>
      <c r="C67" s="33">
        <f>VLOOKUP(A67,'Acronis Commitment'!G32:H127,2,FALSE)</f>
        <v>9.77</v>
      </c>
      <c r="D67" s="2" t="s">
        <v>216</v>
      </c>
      <c r="E67" t="s">
        <v>217</v>
      </c>
      <c r="F67" s="2" t="s">
        <v>215</v>
      </c>
      <c r="G67" s="32">
        <v>45777</v>
      </c>
    </row>
    <row r="68" spans="1:7" x14ac:dyDescent="0.3">
      <c r="A68" s="29" t="s">
        <v>256</v>
      </c>
      <c r="B68" t="s">
        <v>269</v>
      </c>
      <c r="C68" s="33">
        <f>VLOOKUP(A68,'Acronis Commitment'!G33:H127,2,FALSE)</f>
        <v>9.77</v>
      </c>
      <c r="D68" s="2" t="s">
        <v>216</v>
      </c>
      <c r="E68" t="s">
        <v>217</v>
      </c>
      <c r="F68" s="2" t="s">
        <v>215</v>
      </c>
      <c r="G68" s="32">
        <v>45777</v>
      </c>
    </row>
    <row r="69" spans="1:7" x14ac:dyDescent="0.3">
      <c r="A69" s="29" t="s">
        <v>284</v>
      </c>
      <c r="B69" t="s">
        <v>283</v>
      </c>
      <c r="C69" s="33">
        <f>VLOOKUP(A69,'Acronis Commitment'!G34:H127,2,FALSE)</f>
        <v>10.17</v>
      </c>
      <c r="D69" s="2" t="s">
        <v>216</v>
      </c>
      <c r="E69" t="s">
        <v>217</v>
      </c>
      <c r="F69" s="2" t="s">
        <v>215</v>
      </c>
      <c r="G69" s="32">
        <v>45777</v>
      </c>
    </row>
    <row r="70" spans="1:7" x14ac:dyDescent="0.3">
      <c r="A70" s="29" t="s">
        <v>286</v>
      </c>
      <c r="B70" t="s">
        <v>285</v>
      </c>
      <c r="C70" s="33" t="e">
        <f>VLOOKUP(A70,'Acronis Commitment'!G35:H127,2,FALSE)</f>
        <v>#N/A</v>
      </c>
      <c r="D70" s="2" t="s">
        <v>216</v>
      </c>
      <c r="E70" t="s">
        <v>217</v>
      </c>
      <c r="F70" s="2" t="s">
        <v>215</v>
      </c>
      <c r="G70" s="32">
        <v>45777</v>
      </c>
    </row>
    <row r="71" spans="1:7" x14ac:dyDescent="0.3">
      <c r="A71" s="29" t="s">
        <v>288</v>
      </c>
      <c r="B71" t="s">
        <v>287</v>
      </c>
      <c r="C71" s="33" t="e">
        <f>VLOOKUP(A71,'Acronis Commitment'!G36:H127,2,FALSE)</f>
        <v>#N/A</v>
      </c>
      <c r="D71" s="2" t="s">
        <v>216</v>
      </c>
      <c r="E71" t="s">
        <v>217</v>
      </c>
      <c r="F71" s="2" t="s">
        <v>215</v>
      </c>
      <c r="G71" s="32">
        <v>45777</v>
      </c>
    </row>
    <row r="72" spans="1:7" x14ac:dyDescent="0.3">
      <c r="A72" s="29" t="s">
        <v>290</v>
      </c>
      <c r="B72" t="s">
        <v>289</v>
      </c>
      <c r="C72" s="33">
        <f>VLOOKUP(A72,'Acronis Commitment'!G37:H127,2,FALSE)</f>
        <v>7.91</v>
      </c>
      <c r="D72" s="2" t="s">
        <v>216</v>
      </c>
      <c r="E72" t="s">
        <v>217</v>
      </c>
      <c r="F72" s="2" t="s">
        <v>215</v>
      </c>
      <c r="G72" s="32">
        <v>45777</v>
      </c>
    </row>
    <row r="73" spans="1:7" x14ac:dyDescent="0.3">
      <c r="A73" s="29" t="s">
        <v>293</v>
      </c>
      <c r="B73" t="s">
        <v>292</v>
      </c>
      <c r="C73" s="30">
        <f>VLOOKUP(A73,'Acronis Commitment'!G16:H122,2,FALSE)</f>
        <v>6.78</v>
      </c>
      <c r="D73" s="2" t="s">
        <v>216</v>
      </c>
      <c r="E73" t="s">
        <v>217</v>
      </c>
      <c r="F73" s="2" t="s">
        <v>215</v>
      </c>
      <c r="G73" s="32">
        <v>45777</v>
      </c>
    </row>
    <row r="74" spans="1:7" x14ac:dyDescent="0.3">
      <c r="A74" s="29" t="s">
        <v>296</v>
      </c>
      <c r="B74" t="s">
        <v>295</v>
      </c>
      <c r="C74" s="30">
        <f>VLOOKUP(A74,'Acronis Commitment'!G17:H124,2,FALSE)</f>
        <v>0.68</v>
      </c>
      <c r="D74" s="2" t="s">
        <v>216</v>
      </c>
      <c r="E74" t="s">
        <v>217</v>
      </c>
      <c r="F74" s="2" t="s">
        <v>215</v>
      </c>
      <c r="G74" s="32">
        <v>45777</v>
      </c>
    </row>
    <row r="75" spans="1:7" x14ac:dyDescent="0.3">
      <c r="A75" s="29" t="s">
        <v>298</v>
      </c>
      <c r="B75" t="s">
        <v>297</v>
      </c>
      <c r="C75" s="30">
        <f>VLOOKUP(A75,'Acronis Commitment'!G18:H125,2,FALSE)</f>
        <v>0.73</v>
      </c>
      <c r="D75" s="2" t="s">
        <v>216</v>
      </c>
      <c r="E75" t="s">
        <v>217</v>
      </c>
      <c r="F75" s="2" t="s">
        <v>215</v>
      </c>
      <c r="G75" s="32">
        <v>45777</v>
      </c>
    </row>
    <row r="76" spans="1:7" x14ac:dyDescent="0.3">
      <c r="A76" s="29" t="s">
        <v>300</v>
      </c>
      <c r="B76" t="s">
        <v>299</v>
      </c>
      <c r="C76" s="30" t="e">
        <f>VLOOKUP(A76,'Acronis Commitment'!G18:H126,2,FALSE)</f>
        <v>#N/A</v>
      </c>
      <c r="D76" s="2" t="s">
        <v>216</v>
      </c>
      <c r="E76" t="s">
        <v>217</v>
      </c>
      <c r="F76" s="2" t="s">
        <v>215</v>
      </c>
      <c r="G76" s="32">
        <v>45777</v>
      </c>
    </row>
    <row r="77" spans="1:7" x14ac:dyDescent="0.3">
      <c r="A77" s="29" t="s">
        <v>302</v>
      </c>
      <c r="B77" t="s">
        <v>301</v>
      </c>
      <c r="C77" s="30">
        <f>VLOOKUP(A77,'Acronis Commitment'!G18:H127,2,FALSE)</f>
        <v>0.41</v>
      </c>
      <c r="D77" s="2" t="s">
        <v>216</v>
      </c>
      <c r="E77" t="s">
        <v>217</v>
      </c>
      <c r="F77" s="2" t="s">
        <v>215</v>
      </c>
      <c r="G77" s="32">
        <v>45777</v>
      </c>
    </row>
    <row r="78" spans="1:7" x14ac:dyDescent="0.3">
      <c r="A78" s="29" t="s">
        <v>304</v>
      </c>
      <c r="B78" t="s">
        <v>303</v>
      </c>
      <c r="C78" s="30">
        <f>VLOOKUP(A78,'Acronis Commitment'!G19:H127,2,FALSE)</f>
        <v>0.68</v>
      </c>
      <c r="D78" s="2" t="s">
        <v>216</v>
      </c>
      <c r="E78" t="s">
        <v>217</v>
      </c>
      <c r="F78" s="2" t="s">
        <v>215</v>
      </c>
      <c r="G78" s="32">
        <v>45777</v>
      </c>
    </row>
    <row r="79" spans="1:7" x14ac:dyDescent="0.3">
      <c r="A79" s="29" t="s">
        <v>306</v>
      </c>
      <c r="B79" t="s">
        <v>305</v>
      </c>
      <c r="C79" s="30">
        <f>VLOOKUP(A79,'Acronis Commitment'!G19:H127,2,FALSE)</f>
        <v>0.68</v>
      </c>
      <c r="D79" s="2" t="s">
        <v>216</v>
      </c>
      <c r="E79" t="s">
        <v>217</v>
      </c>
      <c r="F79" s="2" t="s">
        <v>215</v>
      </c>
      <c r="G79" s="32">
        <v>45777</v>
      </c>
    </row>
    <row r="80" spans="1:7" x14ac:dyDescent="0.3">
      <c r="A80" s="29" t="s">
        <v>308</v>
      </c>
      <c r="B80" t="s">
        <v>307</v>
      </c>
      <c r="C80" s="30">
        <f>VLOOKUP(A80,'Acronis Commitment'!G19:H127,2,FALSE)</f>
        <v>7.06</v>
      </c>
      <c r="D80" s="2" t="s">
        <v>216</v>
      </c>
      <c r="E80" t="s">
        <v>217</v>
      </c>
      <c r="F80" s="2" t="s">
        <v>215</v>
      </c>
      <c r="G80" s="32">
        <v>45777</v>
      </c>
    </row>
    <row r="81" spans="1:7" x14ac:dyDescent="0.3">
      <c r="A81" s="29" t="s">
        <v>310</v>
      </c>
      <c r="B81" t="s">
        <v>309</v>
      </c>
      <c r="C81" s="30">
        <f>VLOOKUP(A81,'Acronis Commitment'!G20:H127,2,FALSE)</f>
        <v>9.61</v>
      </c>
      <c r="D81" s="2" t="s">
        <v>216</v>
      </c>
      <c r="E81" t="s">
        <v>217</v>
      </c>
      <c r="F81" s="2" t="s">
        <v>215</v>
      </c>
      <c r="G81" s="32">
        <v>45777</v>
      </c>
    </row>
    <row r="82" spans="1:7" x14ac:dyDescent="0.3">
      <c r="A82" s="29" t="s">
        <v>312</v>
      </c>
      <c r="B82" t="s">
        <v>311</v>
      </c>
      <c r="C82" s="30" t="e">
        <f>VLOOKUP(A82,'Acronis Commitment'!G21:H127,2,FALSE)</f>
        <v>#N/A</v>
      </c>
      <c r="D82" s="2" t="s">
        <v>216</v>
      </c>
      <c r="E82" t="s">
        <v>217</v>
      </c>
      <c r="F82" s="2" t="s">
        <v>215</v>
      </c>
      <c r="G82" s="32">
        <v>45777</v>
      </c>
    </row>
    <row r="83" spans="1:7" x14ac:dyDescent="0.3">
      <c r="A83" s="29" t="s">
        <v>314</v>
      </c>
      <c r="B83" t="s">
        <v>313</v>
      </c>
      <c r="C83" s="30">
        <f>VLOOKUP(A83,'Acronis Commitment'!G22:H127,2,FALSE)</f>
        <v>4.6900000000000004</v>
      </c>
      <c r="D83" s="2" t="s">
        <v>216</v>
      </c>
      <c r="E83" t="s">
        <v>217</v>
      </c>
      <c r="F83" s="2" t="s">
        <v>215</v>
      </c>
      <c r="G83" s="32">
        <v>45777</v>
      </c>
    </row>
    <row r="84" spans="1:7" x14ac:dyDescent="0.3">
      <c r="A84" s="29" t="s">
        <v>316</v>
      </c>
      <c r="B84" t="s">
        <v>315</v>
      </c>
      <c r="C84" s="30">
        <f>VLOOKUP(A84,'Acronis Commitment'!G23:H127,2,FALSE)</f>
        <v>0.28000000000000003</v>
      </c>
      <c r="D84" s="2" t="s">
        <v>216</v>
      </c>
      <c r="E84" t="s">
        <v>217</v>
      </c>
      <c r="F84" s="2" t="s">
        <v>215</v>
      </c>
      <c r="G84" s="32">
        <v>45777</v>
      </c>
    </row>
    <row r="85" spans="1:7" x14ac:dyDescent="0.3">
      <c r="A85" s="29" t="s">
        <v>318</v>
      </c>
      <c r="B85" t="s">
        <v>317</v>
      </c>
      <c r="C85" s="30">
        <f>VLOOKUP(A85,'Acronis Commitment'!G24:H127,2,FALSE)</f>
        <v>0.28000000000000003</v>
      </c>
      <c r="D85" s="2" t="s">
        <v>216</v>
      </c>
      <c r="E85" t="s">
        <v>217</v>
      </c>
      <c r="F85" s="2" t="s">
        <v>215</v>
      </c>
      <c r="G85" s="32">
        <v>45777</v>
      </c>
    </row>
    <row r="86" spans="1:7" x14ac:dyDescent="0.3">
      <c r="A86" s="29" t="s">
        <v>328</v>
      </c>
      <c r="B86" t="s">
        <v>326</v>
      </c>
      <c r="C86" s="30" t="e">
        <f>VLOOKUP(A86,Tabela2[[#All],[SKU]:[VALOR UNITÁRIO]],3,FALSE)</f>
        <v>#N/A</v>
      </c>
      <c r="D86" s="2" t="s">
        <v>2522</v>
      </c>
      <c r="E86" t="e">
        <f>VLOOKUP(A86,Tabela2[[#All],[SKU]:[VIGÊNCIA]],2,FALSE)</f>
        <v>#N/A</v>
      </c>
      <c r="F86" s="2" t="s">
        <v>215</v>
      </c>
      <c r="G86" s="31" t="s">
        <v>1897</v>
      </c>
    </row>
    <row r="87" spans="1:7" x14ac:dyDescent="0.3">
      <c r="A87" s="29" t="s">
        <v>330</v>
      </c>
      <c r="B87" t="s">
        <v>329</v>
      </c>
      <c r="C87" s="30" t="e">
        <f>VLOOKUP(A87,Tabela2[[#All],[SKU]:[VALOR UNITÁRIO]],3,FALSE)</f>
        <v>#N/A</v>
      </c>
      <c r="D87" s="2" t="s">
        <v>2522</v>
      </c>
      <c r="E87" t="e">
        <f>VLOOKUP(A87,Tabela2[[#All],[SKU]:[VIGÊNCIA]],2,FALSE)</f>
        <v>#N/A</v>
      </c>
      <c r="F87" s="2" t="s">
        <v>215</v>
      </c>
      <c r="G87" s="31" t="s">
        <v>1897</v>
      </c>
    </row>
    <row r="88" spans="1:7" x14ac:dyDescent="0.3">
      <c r="A88" s="29" t="s">
        <v>332</v>
      </c>
      <c r="B88" t="s">
        <v>331</v>
      </c>
      <c r="C88" s="30">
        <f>VLOOKUP(A88,Tabela2[[#All],[SKU]:[VALOR UNITÁRIO]],3,FALSE)</f>
        <v>396.33</v>
      </c>
      <c r="D88" s="2" t="s">
        <v>2522</v>
      </c>
      <c r="E88" t="str">
        <f>VLOOKUP(A88,Tabela2[[#All],[SKU]:[VIGÊNCIA]],2,FALSE)</f>
        <v>5 YEAR</v>
      </c>
      <c r="F88" s="2" t="s">
        <v>215</v>
      </c>
      <c r="G88" s="31" t="s">
        <v>1897</v>
      </c>
    </row>
    <row r="89" spans="1:7" x14ac:dyDescent="0.3">
      <c r="A89" s="29" t="s">
        <v>334</v>
      </c>
      <c r="B89" t="s">
        <v>333</v>
      </c>
      <c r="C89" s="30">
        <f>VLOOKUP(A89,Tabela2[[#All],[SKU]:[VALOR UNITÁRIO]],3,FALSE)</f>
        <v>112.56</v>
      </c>
      <c r="D89" s="2" t="s">
        <v>2522</v>
      </c>
      <c r="E89" t="str">
        <f>VLOOKUP(A89,Tabela2[[#All],[SKU]:[VIGÊNCIA]],2,FALSE)</f>
        <v>1 YEAR</v>
      </c>
      <c r="F89" s="2" t="s">
        <v>215</v>
      </c>
      <c r="G89" s="31" t="s">
        <v>1897</v>
      </c>
    </row>
    <row r="90" spans="1:7" x14ac:dyDescent="0.3">
      <c r="A90" s="29" t="s">
        <v>336</v>
      </c>
      <c r="B90" t="s">
        <v>335</v>
      </c>
      <c r="C90" s="30">
        <f>VLOOKUP(A90,Tabela2[[#All],[SKU]:[VALOR UNITÁRIO]],3,FALSE)</f>
        <v>282.82</v>
      </c>
      <c r="D90" s="2" t="s">
        <v>2522</v>
      </c>
      <c r="E90" t="str">
        <f>VLOOKUP(A90,Tabela2[[#All],[SKU]:[VIGÊNCIA]],2,FALSE)</f>
        <v>3 YEAR</v>
      </c>
      <c r="F90" s="2" t="s">
        <v>215</v>
      </c>
      <c r="G90" s="31" t="s">
        <v>1897</v>
      </c>
    </row>
    <row r="91" spans="1:7" x14ac:dyDescent="0.3">
      <c r="A91" s="29" t="s">
        <v>338</v>
      </c>
      <c r="B91" t="s">
        <v>337</v>
      </c>
      <c r="C91" s="30">
        <f>VLOOKUP(A91,Tabela2[[#All],[SKU]:[VALOR UNITÁRIO]],3,FALSE)</f>
        <v>396.33</v>
      </c>
      <c r="D91" s="2" t="s">
        <v>2522</v>
      </c>
      <c r="E91" t="str">
        <f>VLOOKUP(A91,Tabela2[[#All],[SKU]:[VIGÊNCIA]],2,FALSE)</f>
        <v>5 YEAR</v>
      </c>
      <c r="F91" s="2" t="s">
        <v>215</v>
      </c>
      <c r="G91" s="31" t="s">
        <v>1897</v>
      </c>
    </row>
    <row r="92" spans="1:7" x14ac:dyDescent="0.3">
      <c r="A92" s="29" t="s">
        <v>340</v>
      </c>
      <c r="B92" t="s">
        <v>339</v>
      </c>
      <c r="C92" s="30">
        <f>VLOOKUP(A92,Tabela2[[#All],[SKU]:[VALOR UNITÁRIO]],3,FALSE)</f>
        <v>0.31</v>
      </c>
      <c r="D92" s="2" t="s">
        <v>2522</v>
      </c>
      <c r="E92" t="str">
        <f>VLOOKUP(A92,Tabela2[[#All],[SKU]:[VIGÊNCIA]],2,FALSE)</f>
        <v>1 DAY</v>
      </c>
      <c r="F92" s="2" t="s">
        <v>215</v>
      </c>
      <c r="G92" s="31" t="s">
        <v>1897</v>
      </c>
    </row>
    <row r="93" spans="1:7" x14ac:dyDescent="0.3">
      <c r="A93" s="29" t="s">
        <v>343</v>
      </c>
      <c r="B93" t="s">
        <v>342</v>
      </c>
      <c r="C93" s="30">
        <f>VLOOKUP(A93,Tabela2[[#All],[SKU]:[VALOR UNITÁRIO]],3,FALSE)</f>
        <v>793.61</v>
      </c>
      <c r="D93" s="2" t="s">
        <v>2522</v>
      </c>
      <c r="E93" t="str">
        <f>VLOOKUP(A93,Tabela2[[#All],[SKU]:[VIGÊNCIA]],2,FALSE)</f>
        <v>1 YEAR</v>
      </c>
      <c r="F93" s="2" t="s">
        <v>215</v>
      </c>
      <c r="G93" s="31" t="s">
        <v>1897</v>
      </c>
    </row>
    <row r="94" spans="1:7" x14ac:dyDescent="0.3">
      <c r="A94" s="29" t="s">
        <v>345</v>
      </c>
      <c r="B94" t="s">
        <v>344</v>
      </c>
      <c r="C94" s="30">
        <f>VLOOKUP(A94,Tabela2[[#All],[SKU]:[VALOR UNITÁRIO]],3,FALSE)</f>
        <v>1701.68</v>
      </c>
      <c r="D94" s="2" t="s">
        <v>2522</v>
      </c>
      <c r="E94" t="str">
        <f>VLOOKUP(A94,Tabela2[[#All],[SKU]:[VIGÊNCIA]],2,FALSE)</f>
        <v>3 YEAR</v>
      </c>
      <c r="F94" s="2" t="s">
        <v>215</v>
      </c>
      <c r="G94" s="31" t="s">
        <v>1897</v>
      </c>
    </row>
    <row r="95" spans="1:7" x14ac:dyDescent="0.3">
      <c r="A95" s="29" t="s">
        <v>347</v>
      </c>
      <c r="B95" t="s">
        <v>346</v>
      </c>
      <c r="C95" s="30">
        <f>VLOOKUP(A95,Tabela2[[#All],[SKU]:[VALOR UNITÁRIO]],3,FALSE)</f>
        <v>2411.1</v>
      </c>
      <c r="D95" s="2" t="s">
        <v>2522</v>
      </c>
      <c r="E95" t="str">
        <f>VLOOKUP(A95,Tabela2[[#All],[SKU]:[VIGÊNCIA]],2,FALSE)</f>
        <v>5 YEAR</v>
      </c>
      <c r="F95" s="2" t="s">
        <v>215</v>
      </c>
      <c r="G95" s="31" t="s">
        <v>1897</v>
      </c>
    </row>
    <row r="96" spans="1:7" x14ac:dyDescent="0.3">
      <c r="A96" s="29" t="s">
        <v>349</v>
      </c>
      <c r="B96" t="s">
        <v>348</v>
      </c>
      <c r="C96" s="30">
        <f>VLOOKUP(A96,Tabela2[[#All],[SKU]:[VALOR UNITÁRIO]],3,FALSE)</f>
        <v>793.61</v>
      </c>
      <c r="D96" s="2" t="s">
        <v>2522</v>
      </c>
      <c r="E96" t="str">
        <f>VLOOKUP(A96,Tabela2[[#All],[SKU]:[VIGÊNCIA]],2,FALSE)</f>
        <v>1 YEAR</v>
      </c>
      <c r="F96" s="2" t="s">
        <v>215</v>
      </c>
      <c r="G96" s="31" t="s">
        <v>1897</v>
      </c>
    </row>
    <row r="97" spans="1:7" x14ac:dyDescent="0.3">
      <c r="A97" s="29" t="s">
        <v>351</v>
      </c>
      <c r="B97" t="s">
        <v>350</v>
      </c>
      <c r="C97" s="30">
        <f>VLOOKUP(A97,Tabela2[[#All],[SKU]:[VALOR UNITÁRIO]],3,FALSE)</f>
        <v>1701.68</v>
      </c>
      <c r="D97" s="2" t="s">
        <v>2522</v>
      </c>
      <c r="E97" t="str">
        <f>VLOOKUP(A97,Tabela2[[#All],[SKU]:[VIGÊNCIA]],2,FALSE)</f>
        <v>3 YEAR</v>
      </c>
      <c r="F97" s="2" t="s">
        <v>215</v>
      </c>
      <c r="G97" s="31" t="s">
        <v>1897</v>
      </c>
    </row>
    <row r="98" spans="1:7" x14ac:dyDescent="0.3">
      <c r="A98" s="29" t="s">
        <v>353</v>
      </c>
      <c r="B98" t="s">
        <v>352</v>
      </c>
      <c r="C98" s="30">
        <f>VLOOKUP(A98,Tabela2[[#All],[SKU]:[VALOR UNITÁRIO]],3,FALSE)</f>
        <v>2411.1</v>
      </c>
      <c r="D98" s="2" t="s">
        <v>2522</v>
      </c>
      <c r="E98" t="str">
        <f>VLOOKUP(A98,Tabela2[[#All],[SKU]:[VIGÊNCIA]],2,FALSE)</f>
        <v>5 YEAR</v>
      </c>
      <c r="F98" s="2" t="s">
        <v>215</v>
      </c>
      <c r="G98" s="31" t="s">
        <v>1897</v>
      </c>
    </row>
    <row r="99" spans="1:7" x14ac:dyDescent="0.3">
      <c r="A99" s="29" t="s">
        <v>355</v>
      </c>
      <c r="B99" t="s">
        <v>354</v>
      </c>
      <c r="C99" s="30">
        <f>VLOOKUP(A99,Tabela2[[#All],[SKU]:[VALOR UNITÁRIO]],3,FALSE)</f>
        <v>2.1800000000000002</v>
      </c>
      <c r="D99" s="2" t="s">
        <v>2522</v>
      </c>
      <c r="E99" t="str">
        <f>VLOOKUP(A99,Tabela2[[#All],[SKU]:[VIGÊNCIA]],2,FALSE)</f>
        <v>1 DAY</v>
      </c>
      <c r="F99" s="2" t="s">
        <v>215</v>
      </c>
      <c r="G99" s="31" t="s">
        <v>1897</v>
      </c>
    </row>
    <row r="100" spans="1:7" x14ac:dyDescent="0.3">
      <c r="A100" s="29" t="s">
        <v>358</v>
      </c>
      <c r="B100" t="s">
        <v>357</v>
      </c>
      <c r="C100" s="30">
        <f>VLOOKUP(A100,Tabela2[[#All],[SKU]:[VALOR UNITÁRIO]],3,FALSE)</f>
        <v>1011.17</v>
      </c>
      <c r="D100" s="2" t="s">
        <v>2522</v>
      </c>
      <c r="E100" t="str">
        <f>VLOOKUP(A100,Tabela2[[#All],[SKU]:[VIGÊNCIA]],2,FALSE)</f>
        <v>1 YEAR</v>
      </c>
      <c r="F100" s="2" t="s">
        <v>215</v>
      </c>
      <c r="G100" s="31" t="s">
        <v>1897</v>
      </c>
    </row>
    <row r="101" spans="1:7" x14ac:dyDescent="0.3">
      <c r="A101" s="29" t="s">
        <v>360</v>
      </c>
      <c r="B101" t="s">
        <v>359</v>
      </c>
      <c r="C101" s="30">
        <f>VLOOKUP(A101,Tabela2[[#All],[SKU]:[VALOR UNITÁRIO]],3,FALSE)</f>
        <v>2174.63</v>
      </c>
      <c r="D101" s="2" t="s">
        <v>2522</v>
      </c>
      <c r="E101" t="str">
        <f>VLOOKUP(A101,Tabela2[[#All],[SKU]:[VIGÊNCIA]],2,FALSE)</f>
        <v>3 YEAR</v>
      </c>
      <c r="F101" s="2" t="s">
        <v>215</v>
      </c>
      <c r="G101" s="31" t="s">
        <v>1897</v>
      </c>
    </row>
    <row r="102" spans="1:7" x14ac:dyDescent="0.3">
      <c r="A102" s="29" t="s">
        <v>362</v>
      </c>
      <c r="B102" t="s">
        <v>361</v>
      </c>
      <c r="C102" s="30">
        <f>VLOOKUP(A102,Tabela2[[#All],[SKU]:[VALOR UNITÁRIO]],3,FALSE)</f>
        <v>3082.69</v>
      </c>
      <c r="D102" s="2" t="s">
        <v>2522</v>
      </c>
      <c r="E102" t="str">
        <f>VLOOKUP(A102,Tabela2[[#All],[SKU]:[VIGÊNCIA]],2,FALSE)</f>
        <v>5 YEAR</v>
      </c>
      <c r="F102" s="2" t="s">
        <v>215</v>
      </c>
      <c r="G102" s="31" t="s">
        <v>1897</v>
      </c>
    </row>
    <row r="103" spans="1:7" x14ac:dyDescent="0.3">
      <c r="A103" s="29" t="s">
        <v>364</v>
      </c>
      <c r="B103" t="s">
        <v>363</v>
      </c>
      <c r="C103" s="30">
        <f>VLOOKUP(A103,Tabela2[[#All],[SKU]:[VALOR UNITÁRIO]],3,FALSE)</f>
        <v>1011.17</v>
      </c>
      <c r="D103" s="2" t="s">
        <v>2522</v>
      </c>
      <c r="E103" t="str">
        <f>VLOOKUP(A103,Tabela2[[#All],[SKU]:[VIGÊNCIA]],2,FALSE)</f>
        <v>1 YEAR</v>
      </c>
      <c r="F103" s="2" t="s">
        <v>215</v>
      </c>
      <c r="G103" s="31" t="s">
        <v>1897</v>
      </c>
    </row>
    <row r="104" spans="1:7" x14ac:dyDescent="0.3">
      <c r="A104" s="29" t="s">
        <v>366</v>
      </c>
      <c r="B104" t="s">
        <v>365</v>
      </c>
      <c r="C104" s="30">
        <f>VLOOKUP(A104,Tabela2[[#All],[SKU]:[VALOR UNITÁRIO]],3,FALSE)</f>
        <v>2174.63</v>
      </c>
      <c r="D104" s="2" t="s">
        <v>2522</v>
      </c>
      <c r="E104" t="str">
        <f>VLOOKUP(A104,Tabela2[[#All],[SKU]:[VIGÊNCIA]],2,FALSE)</f>
        <v>3 YEAR</v>
      </c>
      <c r="F104" s="2" t="s">
        <v>215</v>
      </c>
      <c r="G104" s="31" t="s">
        <v>1897</v>
      </c>
    </row>
    <row r="105" spans="1:7" x14ac:dyDescent="0.3">
      <c r="A105" s="29" t="s">
        <v>368</v>
      </c>
      <c r="B105" t="s">
        <v>367</v>
      </c>
      <c r="C105" s="30">
        <f>VLOOKUP(A105,Tabela2[[#All],[SKU]:[VALOR UNITÁRIO]],3,FALSE)</f>
        <v>3082.69</v>
      </c>
      <c r="D105" s="2" t="s">
        <v>2522</v>
      </c>
      <c r="E105" t="str">
        <f>VLOOKUP(A105,Tabela2[[#All],[SKU]:[VIGÊNCIA]],2,FALSE)</f>
        <v>5 YEAR</v>
      </c>
      <c r="F105" s="2" t="s">
        <v>215</v>
      </c>
      <c r="G105" s="31" t="s">
        <v>1897</v>
      </c>
    </row>
    <row r="106" spans="1:7" x14ac:dyDescent="0.3">
      <c r="A106" s="29" t="s">
        <v>370</v>
      </c>
      <c r="B106" t="s">
        <v>369</v>
      </c>
      <c r="C106" s="30">
        <f>VLOOKUP(A106,Tabela2[[#All],[SKU]:[VALOR UNITÁRIO]],3,FALSE)</f>
        <v>2.77</v>
      </c>
      <c r="D106" s="2" t="s">
        <v>2522</v>
      </c>
      <c r="E106" t="str">
        <f>VLOOKUP(A106,Tabela2[[#All],[SKU]:[VIGÊNCIA]],2,FALSE)</f>
        <v>1 DAY</v>
      </c>
      <c r="F106" s="2" t="s">
        <v>215</v>
      </c>
      <c r="G106" s="31" t="s">
        <v>1897</v>
      </c>
    </row>
    <row r="107" spans="1:7" x14ac:dyDescent="0.3">
      <c r="A107" s="29" t="s">
        <v>373</v>
      </c>
      <c r="B107" t="s">
        <v>372</v>
      </c>
      <c r="C107" s="30">
        <f>VLOOKUP(A107,Tabela2[[#All],[SKU]:[VALOR UNITÁRIO]],3,FALSE)</f>
        <v>434.17</v>
      </c>
      <c r="D107" s="2" t="s">
        <v>2522</v>
      </c>
      <c r="E107" t="str">
        <f>VLOOKUP(A107,Tabela2[[#All],[SKU]:[VIGÊNCIA]],2,FALSE)</f>
        <v>1 YEAR</v>
      </c>
      <c r="F107" s="2" t="s">
        <v>215</v>
      </c>
      <c r="G107" s="31" t="s">
        <v>1897</v>
      </c>
    </row>
    <row r="108" spans="1:7" x14ac:dyDescent="0.3">
      <c r="A108" s="29" t="s">
        <v>375</v>
      </c>
      <c r="B108" t="s">
        <v>374</v>
      </c>
      <c r="C108" s="30">
        <f>VLOOKUP(A108,Tabela2[[#All],[SKU]:[VALOR UNITÁRIO]],3,FALSE)</f>
        <v>1238.18</v>
      </c>
      <c r="D108" s="2" t="s">
        <v>2522</v>
      </c>
      <c r="E108" t="str">
        <f>VLOOKUP(A108,Tabela2[[#All],[SKU]:[VIGÊNCIA]],2,FALSE)</f>
        <v>3 YEAR</v>
      </c>
      <c r="F108" s="2" t="s">
        <v>215</v>
      </c>
      <c r="G108" s="31" t="s">
        <v>1897</v>
      </c>
    </row>
    <row r="109" spans="1:7" x14ac:dyDescent="0.3">
      <c r="A109" s="29" t="s">
        <v>377</v>
      </c>
      <c r="B109" t="s">
        <v>376</v>
      </c>
      <c r="C109" s="30">
        <f>VLOOKUP(A109,Tabela2[[#All],[SKU]:[VALOR UNITÁRIO]],3,FALSE)</f>
        <v>1957.07</v>
      </c>
      <c r="D109" s="2" t="s">
        <v>2522</v>
      </c>
      <c r="E109" t="str">
        <f>VLOOKUP(A109,Tabela2[[#All],[SKU]:[VIGÊNCIA]],2,FALSE)</f>
        <v>5 YEAR</v>
      </c>
      <c r="F109" s="2" t="s">
        <v>215</v>
      </c>
      <c r="G109" s="31" t="s">
        <v>1897</v>
      </c>
    </row>
    <row r="110" spans="1:7" x14ac:dyDescent="0.3">
      <c r="A110" s="29" t="s">
        <v>379</v>
      </c>
      <c r="B110" t="s">
        <v>378</v>
      </c>
      <c r="C110" s="30">
        <f>VLOOKUP(A110,Tabela2[[#All],[SKU]:[VALOR UNITÁRIO]],3,FALSE)</f>
        <v>434.17</v>
      </c>
      <c r="D110" s="2" t="s">
        <v>2522</v>
      </c>
      <c r="E110" t="str">
        <f>VLOOKUP(A110,Tabela2[[#All],[SKU]:[VIGÊNCIA]],2,FALSE)</f>
        <v>1 YEAR</v>
      </c>
      <c r="F110" s="2" t="s">
        <v>215</v>
      </c>
      <c r="G110" s="31" t="s">
        <v>1897</v>
      </c>
    </row>
    <row r="111" spans="1:7" x14ac:dyDescent="0.3">
      <c r="A111" s="29" t="s">
        <v>381</v>
      </c>
      <c r="B111" t="s">
        <v>380</v>
      </c>
      <c r="C111" s="30">
        <f>VLOOKUP(A111,Tabela2[[#All],[SKU]:[VALOR UNITÁRIO]],3,FALSE)</f>
        <v>1238.18</v>
      </c>
      <c r="D111" s="2" t="s">
        <v>2522</v>
      </c>
      <c r="E111" t="str">
        <f>VLOOKUP(A111,Tabela2[[#All],[SKU]:[VIGÊNCIA]],2,FALSE)</f>
        <v>3 YEAR</v>
      </c>
      <c r="F111" s="2" t="s">
        <v>215</v>
      </c>
      <c r="G111" s="31" t="s">
        <v>1897</v>
      </c>
    </row>
    <row r="112" spans="1:7" x14ac:dyDescent="0.3">
      <c r="A112" s="29" t="s">
        <v>383</v>
      </c>
      <c r="B112" t="s">
        <v>382</v>
      </c>
      <c r="C112" s="30">
        <f>VLOOKUP(A112,Tabela2[[#All],[SKU]:[VALOR UNITÁRIO]],3,FALSE)</f>
        <v>1957.07</v>
      </c>
      <c r="D112" s="2" t="s">
        <v>2522</v>
      </c>
      <c r="E112" t="str">
        <f>VLOOKUP(A112,Tabela2[[#All],[SKU]:[VIGÊNCIA]],2,FALSE)</f>
        <v>5 YEAR</v>
      </c>
      <c r="F112" s="2" t="s">
        <v>215</v>
      </c>
      <c r="G112" s="31" t="s">
        <v>1897</v>
      </c>
    </row>
    <row r="113" spans="1:7" x14ac:dyDescent="0.3">
      <c r="A113" s="29" t="s">
        <v>385</v>
      </c>
      <c r="B113" t="s">
        <v>384</v>
      </c>
      <c r="C113" s="30">
        <f>VLOOKUP(A113,Tabela2[[#All],[SKU]:[VALOR UNITÁRIO]],3,FALSE)</f>
        <v>1.19</v>
      </c>
      <c r="D113" s="2" t="s">
        <v>2522</v>
      </c>
      <c r="E113" t="str">
        <f>VLOOKUP(A113,Tabela2[[#All],[SKU]:[VIGÊNCIA]],2,FALSE)</f>
        <v>1 DAY</v>
      </c>
      <c r="F113" s="2" t="s">
        <v>215</v>
      </c>
      <c r="G113" s="31" t="s">
        <v>1897</v>
      </c>
    </row>
    <row r="114" spans="1:7" x14ac:dyDescent="0.3">
      <c r="A114" s="29" t="s">
        <v>388</v>
      </c>
      <c r="B114" t="s">
        <v>387</v>
      </c>
      <c r="C114" s="30">
        <f>VLOOKUP(A114,Tabela2[[#All],[SKU]:[VALOR UNITÁRIO]],3,FALSE)</f>
        <v>1086.8399999999999</v>
      </c>
      <c r="D114" s="2" t="s">
        <v>2522</v>
      </c>
      <c r="E114" t="str">
        <f>VLOOKUP(A114,Tabela2[[#All],[SKU]:[VIGÊNCIA]],2,FALSE)</f>
        <v>1 YEAR</v>
      </c>
      <c r="F114" s="2" t="s">
        <v>215</v>
      </c>
      <c r="G114" s="31" t="s">
        <v>1897</v>
      </c>
    </row>
    <row r="115" spans="1:7" x14ac:dyDescent="0.3">
      <c r="A115" s="29" t="s">
        <v>390</v>
      </c>
      <c r="B115" t="s">
        <v>389</v>
      </c>
      <c r="C115" s="30">
        <f>VLOOKUP(A115,Tabela2[[#All],[SKU]:[VALOR UNITÁRIO]],3,FALSE)</f>
        <v>2392.1799999999998</v>
      </c>
      <c r="D115" s="2" t="s">
        <v>2522</v>
      </c>
      <c r="E115" t="str">
        <f>VLOOKUP(A115,Tabela2[[#All],[SKU]:[VIGÊNCIA]],2,FALSE)</f>
        <v>3 YEAR</v>
      </c>
      <c r="F115" s="2" t="s">
        <v>215</v>
      </c>
      <c r="G115" s="31" t="s">
        <v>1897</v>
      </c>
    </row>
    <row r="116" spans="1:7" x14ac:dyDescent="0.3">
      <c r="A116" s="29" t="s">
        <v>392</v>
      </c>
      <c r="B116" t="s">
        <v>391</v>
      </c>
      <c r="C116" s="30">
        <f>VLOOKUP(A116,Tabela2[[#All],[SKU]:[VALOR UNITÁRIO]],3,FALSE)</f>
        <v>3385.38</v>
      </c>
      <c r="D116" s="2" t="s">
        <v>2522</v>
      </c>
      <c r="E116" t="str">
        <f>VLOOKUP(A116,Tabela2[[#All],[SKU]:[VIGÊNCIA]],2,FALSE)</f>
        <v>5 YEAR</v>
      </c>
      <c r="F116" s="2" t="s">
        <v>215</v>
      </c>
      <c r="G116" s="31" t="s">
        <v>1897</v>
      </c>
    </row>
    <row r="117" spans="1:7" x14ac:dyDescent="0.3">
      <c r="A117" s="29" t="s">
        <v>394</v>
      </c>
      <c r="B117" t="s">
        <v>393</v>
      </c>
      <c r="C117" s="30">
        <f>VLOOKUP(A117,Tabela2[[#All],[SKU]:[VALOR UNITÁRIO]],3,FALSE)</f>
        <v>1086.8399999999999</v>
      </c>
      <c r="D117" s="2" t="s">
        <v>2522</v>
      </c>
      <c r="E117" t="str">
        <f>VLOOKUP(A117,Tabela2[[#All],[SKU]:[VIGÊNCIA]],2,FALSE)</f>
        <v>1 YEAR</v>
      </c>
      <c r="F117" s="2" t="s">
        <v>215</v>
      </c>
      <c r="G117" s="31" t="s">
        <v>1897</v>
      </c>
    </row>
    <row r="118" spans="1:7" x14ac:dyDescent="0.3">
      <c r="A118" s="29" t="s">
        <v>396</v>
      </c>
      <c r="B118" t="s">
        <v>395</v>
      </c>
      <c r="C118" s="30">
        <f>VLOOKUP(A118,Tabela2[[#All],[SKU]:[VALOR UNITÁRIO]],3,FALSE)</f>
        <v>2392.1799999999998</v>
      </c>
      <c r="D118" s="2" t="s">
        <v>2522</v>
      </c>
      <c r="E118" t="str">
        <f>VLOOKUP(A118,Tabela2[[#All],[SKU]:[VIGÊNCIA]],2,FALSE)</f>
        <v>3 YEAR</v>
      </c>
      <c r="F118" s="2" t="s">
        <v>215</v>
      </c>
      <c r="G118" s="31" t="s">
        <v>1897</v>
      </c>
    </row>
    <row r="119" spans="1:7" x14ac:dyDescent="0.3">
      <c r="A119" s="29" t="s">
        <v>398</v>
      </c>
      <c r="B119" t="s">
        <v>397</v>
      </c>
      <c r="C119" s="30">
        <f>VLOOKUP(A119,Tabela2[[#All],[SKU]:[VALOR UNITÁRIO]],3,FALSE)</f>
        <v>3385.38</v>
      </c>
      <c r="D119" s="2" t="s">
        <v>2522</v>
      </c>
      <c r="E119" t="str">
        <f>VLOOKUP(A119,Tabela2[[#All],[SKU]:[VIGÊNCIA]],2,FALSE)</f>
        <v>5 YEAR</v>
      </c>
      <c r="F119" s="2" t="s">
        <v>215</v>
      </c>
      <c r="G119" s="31" t="s">
        <v>1897</v>
      </c>
    </row>
    <row r="120" spans="1:7" x14ac:dyDescent="0.3">
      <c r="A120" s="29" t="s">
        <v>400</v>
      </c>
      <c r="B120" t="s">
        <v>399</v>
      </c>
      <c r="C120" s="30">
        <f>VLOOKUP(A120,Tabela2[[#All],[SKU]:[VALOR UNITÁRIO]],3,FALSE)</f>
        <v>2.98</v>
      </c>
      <c r="D120" s="2" t="s">
        <v>2522</v>
      </c>
      <c r="E120" t="str">
        <f>VLOOKUP(A120,Tabela2[[#All],[SKU]:[VIGÊNCIA]],2,FALSE)</f>
        <v>1 DAY</v>
      </c>
      <c r="F120" s="2" t="s">
        <v>215</v>
      </c>
      <c r="G120" s="31" t="s">
        <v>1897</v>
      </c>
    </row>
    <row r="121" spans="1:7" x14ac:dyDescent="0.3">
      <c r="A121" s="29" t="s">
        <v>404</v>
      </c>
      <c r="B121" t="s">
        <v>403</v>
      </c>
      <c r="C121" s="30">
        <f>VLOOKUP(A121,Tabela2[[#All],[SKU]:[VALOR UNITÁRIO]],3,FALSE)</f>
        <v>74.73</v>
      </c>
      <c r="D121" s="2" t="s">
        <v>2522</v>
      </c>
      <c r="E121" t="str">
        <f>VLOOKUP(A121,Tabela2[[#All],[SKU]:[VIGÊNCIA]],2,FALSE)</f>
        <v>1 YEAR</v>
      </c>
      <c r="F121" s="2" t="s">
        <v>215</v>
      </c>
      <c r="G121" s="31" t="s">
        <v>1897</v>
      </c>
    </row>
    <row r="122" spans="1:7" x14ac:dyDescent="0.3">
      <c r="A122" s="29" t="s">
        <v>406</v>
      </c>
      <c r="B122" t="s">
        <v>405</v>
      </c>
      <c r="C122" s="30">
        <f>VLOOKUP(A122,Tabela2[[#All],[SKU]:[VALOR UNITÁRIO]],3,FALSE)</f>
        <v>197.69</v>
      </c>
      <c r="D122" s="2" t="s">
        <v>2522</v>
      </c>
      <c r="E122" t="str">
        <f>VLOOKUP(A122,Tabela2[[#All],[SKU]:[VIGÊNCIA]],2,FALSE)</f>
        <v>3 YEAR</v>
      </c>
      <c r="F122" s="2" t="s">
        <v>215</v>
      </c>
      <c r="G122" s="31" t="s">
        <v>1897</v>
      </c>
    </row>
    <row r="123" spans="1:7" x14ac:dyDescent="0.3">
      <c r="A123" s="29" t="s">
        <v>408</v>
      </c>
      <c r="B123" t="s">
        <v>407</v>
      </c>
      <c r="C123" s="30">
        <f>VLOOKUP(A123,Tabela2[[#All],[SKU]:[VALOR UNITÁRIO]],3,FALSE)</f>
        <v>282.82</v>
      </c>
      <c r="D123" s="2" t="s">
        <v>2522</v>
      </c>
      <c r="E123" t="str">
        <f>VLOOKUP(A123,Tabela2[[#All],[SKU]:[VIGÊNCIA]],2,FALSE)</f>
        <v>5 YEAR</v>
      </c>
      <c r="F123" s="2" t="s">
        <v>215</v>
      </c>
      <c r="G123" s="31" t="s">
        <v>1897</v>
      </c>
    </row>
    <row r="124" spans="1:7" x14ac:dyDescent="0.3">
      <c r="A124" s="29" t="s">
        <v>410</v>
      </c>
      <c r="B124" t="s">
        <v>409</v>
      </c>
      <c r="C124" s="30">
        <f>VLOOKUP(A124,Tabela2[[#All],[SKU]:[VALOR UNITÁRIO]],3,FALSE)</f>
        <v>74.73</v>
      </c>
      <c r="D124" s="2" t="s">
        <v>2522</v>
      </c>
      <c r="E124" t="str">
        <f>VLOOKUP(A124,Tabela2[[#All],[SKU]:[VIGÊNCIA]],2,FALSE)</f>
        <v>1 YEAR</v>
      </c>
      <c r="F124" s="2" t="s">
        <v>215</v>
      </c>
      <c r="G124" s="31" t="s">
        <v>1897</v>
      </c>
    </row>
    <row r="125" spans="1:7" x14ac:dyDescent="0.3">
      <c r="A125" s="29" t="s">
        <v>412</v>
      </c>
      <c r="B125" t="s">
        <v>411</v>
      </c>
      <c r="C125" s="30">
        <f>VLOOKUP(A125,Tabela2[[#All],[SKU]:[VALOR UNITÁRIO]],3,FALSE)</f>
        <v>197.69</v>
      </c>
      <c r="D125" s="2" t="s">
        <v>2522</v>
      </c>
      <c r="E125" t="str">
        <f>VLOOKUP(A125,Tabela2[[#All],[SKU]:[VIGÊNCIA]],2,FALSE)</f>
        <v>3 YEAR</v>
      </c>
      <c r="F125" s="2" t="s">
        <v>215</v>
      </c>
      <c r="G125" s="31" t="s">
        <v>1897</v>
      </c>
    </row>
    <row r="126" spans="1:7" x14ac:dyDescent="0.3">
      <c r="A126" s="29" t="s">
        <v>414</v>
      </c>
      <c r="B126" t="s">
        <v>413</v>
      </c>
      <c r="C126" s="30">
        <f>VLOOKUP(A126,Tabela2[[#All],[SKU]:[VALOR UNITÁRIO]],3,FALSE)</f>
        <v>282.82</v>
      </c>
      <c r="D126" s="2" t="s">
        <v>2522</v>
      </c>
      <c r="E126" t="str">
        <f>VLOOKUP(A126,Tabela2[[#All],[SKU]:[VIGÊNCIA]],2,FALSE)</f>
        <v>5 YEAR</v>
      </c>
      <c r="F126" s="2" t="s">
        <v>215</v>
      </c>
      <c r="G126" s="31" t="s">
        <v>1897</v>
      </c>
    </row>
    <row r="127" spans="1:7" x14ac:dyDescent="0.3">
      <c r="A127" s="29" t="s">
        <v>416</v>
      </c>
      <c r="B127" t="s">
        <v>415</v>
      </c>
      <c r="C127" s="30">
        <f>VLOOKUP(A127,Tabela2[[#All],[SKU]:[VALOR UNITÁRIO]],3,FALSE)</f>
        <v>0.21</v>
      </c>
      <c r="D127" s="2" t="s">
        <v>2522</v>
      </c>
      <c r="E127" t="str">
        <f>VLOOKUP(A127,Tabela2[[#All],[SKU]:[VIGÊNCIA]],2,FALSE)</f>
        <v>1 DAY</v>
      </c>
      <c r="F127" s="2" t="s">
        <v>215</v>
      </c>
      <c r="G127" s="31" t="s">
        <v>1897</v>
      </c>
    </row>
    <row r="128" spans="1:7" x14ac:dyDescent="0.3">
      <c r="A128" s="29" t="s">
        <v>419</v>
      </c>
      <c r="B128" t="s">
        <v>418</v>
      </c>
      <c r="C128" s="30">
        <f>VLOOKUP(A128,Tabela2[[#All],[SKU]:[VALOR UNITÁRIO]],3,FALSE)</f>
        <v>244.99</v>
      </c>
      <c r="D128" s="2" t="s">
        <v>2522</v>
      </c>
      <c r="E128" t="str">
        <f>VLOOKUP(A128,Tabela2[[#All],[SKU]:[VIGÊNCIA]],2,FALSE)</f>
        <v>1 YEAR</v>
      </c>
      <c r="F128" s="2" t="s">
        <v>215</v>
      </c>
      <c r="G128" s="31" t="s">
        <v>1897</v>
      </c>
    </row>
    <row r="129" spans="1:7" x14ac:dyDescent="0.3">
      <c r="A129" s="29" t="s">
        <v>421</v>
      </c>
      <c r="B129" t="s">
        <v>420</v>
      </c>
      <c r="C129" s="30">
        <f>VLOOKUP(A129,Tabela2[[#All],[SKU]:[VALOR UNITÁRIO]],3,FALSE)</f>
        <v>538.22</v>
      </c>
      <c r="D129" s="2" t="s">
        <v>2522</v>
      </c>
      <c r="E129" t="str">
        <f>VLOOKUP(A129,Tabela2[[#All],[SKU]:[VIGÊNCIA]],2,FALSE)</f>
        <v>3 YEAR</v>
      </c>
      <c r="F129" s="2" t="s">
        <v>215</v>
      </c>
      <c r="G129" s="31" t="s">
        <v>1897</v>
      </c>
    </row>
    <row r="130" spans="1:7" x14ac:dyDescent="0.3">
      <c r="A130" s="29" t="s">
        <v>423</v>
      </c>
      <c r="B130" t="s">
        <v>422</v>
      </c>
      <c r="C130" s="30">
        <f>VLOOKUP(A130,Tabela2[[#All],[SKU]:[VALOR UNITÁRIO]],3,FALSE)</f>
        <v>765.23</v>
      </c>
      <c r="D130" s="2" t="s">
        <v>2522</v>
      </c>
      <c r="E130" t="str">
        <f>VLOOKUP(A130,Tabela2[[#All],[SKU]:[VIGÊNCIA]],2,FALSE)</f>
        <v>5 YEAR</v>
      </c>
      <c r="F130" s="2" t="s">
        <v>215</v>
      </c>
      <c r="G130" s="31" t="s">
        <v>1897</v>
      </c>
    </row>
    <row r="131" spans="1:7" x14ac:dyDescent="0.3">
      <c r="A131" s="29" t="s">
        <v>425</v>
      </c>
      <c r="B131" t="s">
        <v>424</v>
      </c>
      <c r="C131" s="30">
        <f>VLOOKUP(A131,Tabela2[[#All],[SKU]:[VALOR UNITÁRIO]],3,FALSE)</f>
        <v>244.99</v>
      </c>
      <c r="D131" s="2" t="s">
        <v>2522</v>
      </c>
      <c r="E131" t="str">
        <f>VLOOKUP(A131,Tabela2[[#All],[SKU]:[VIGÊNCIA]],2,FALSE)</f>
        <v>1 YEAR</v>
      </c>
      <c r="F131" s="2" t="s">
        <v>215</v>
      </c>
      <c r="G131" s="31" t="s">
        <v>1897</v>
      </c>
    </row>
    <row r="132" spans="1:7" x14ac:dyDescent="0.3">
      <c r="A132" s="29" t="s">
        <v>427</v>
      </c>
      <c r="B132" t="s">
        <v>426</v>
      </c>
      <c r="C132" s="30">
        <f>VLOOKUP(A132,Tabela2[[#All],[SKU]:[VALOR UNITÁRIO]],3,FALSE)</f>
        <v>538.22</v>
      </c>
      <c r="D132" s="2" t="s">
        <v>2522</v>
      </c>
      <c r="E132" t="str">
        <f>VLOOKUP(A132,Tabela2[[#All],[SKU]:[VIGÊNCIA]],2,FALSE)</f>
        <v>3 YEAR</v>
      </c>
      <c r="F132" s="2" t="s">
        <v>215</v>
      </c>
      <c r="G132" s="31" t="s">
        <v>1897</v>
      </c>
    </row>
    <row r="133" spans="1:7" x14ac:dyDescent="0.3">
      <c r="A133" s="29" t="s">
        <v>429</v>
      </c>
      <c r="B133" t="s">
        <v>428</v>
      </c>
      <c r="C133" s="30">
        <f>VLOOKUP(A133,Tabela2[[#All],[SKU]:[VALOR UNITÁRIO]],3,FALSE)</f>
        <v>765.23</v>
      </c>
      <c r="D133" s="2" t="s">
        <v>2522</v>
      </c>
      <c r="E133" t="str">
        <f>VLOOKUP(A133,Tabela2[[#All],[SKU]:[VIGÊNCIA]],2,FALSE)</f>
        <v>5 YEAR</v>
      </c>
      <c r="F133" s="2" t="s">
        <v>215</v>
      </c>
      <c r="G133" s="31" t="s">
        <v>1897</v>
      </c>
    </row>
    <row r="134" spans="1:7" x14ac:dyDescent="0.3">
      <c r="A134" s="29" t="s">
        <v>431</v>
      </c>
      <c r="B134" t="s">
        <v>430</v>
      </c>
      <c r="C134" s="30">
        <f>VLOOKUP(A134,Tabela2[[#All],[SKU]:[VALOR UNITÁRIO]],3,FALSE)</f>
        <v>0.67</v>
      </c>
      <c r="D134" s="2" t="s">
        <v>2522</v>
      </c>
      <c r="E134" t="str">
        <f>VLOOKUP(A134,Tabela2[[#All],[SKU]:[VIGÊNCIA]],2,FALSE)</f>
        <v>1 DAY</v>
      </c>
      <c r="F134" s="2" t="s">
        <v>215</v>
      </c>
      <c r="G134" s="31" t="s">
        <v>1897</v>
      </c>
    </row>
    <row r="135" spans="1:7" x14ac:dyDescent="0.3">
      <c r="A135" s="29" t="s">
        <v>434</v>
      </c>
      <c r="B135" t="s">
        <v>433</v>
      </c>
      <c r="C135" s="30">
        <f>VLOOKUP(A135,Tabela2[[#All],[SKU]:[VALOR UNITÁRIO]],3,FALSE)</f>
        <v>509.84</v>
      </c>
      <c r="D135" s="2" t="s">
        <v>2522</v>
      </c>
      <c r="E135" t="str">
        <f>VLOOKUP(A135,Tabela2[[#All],[SKU]:[VIGÊNCIA]],2,FALSE)</f>
        <v>1 YEAR</v>
      </c>
      <c r="F135" s="2" t="s">
        <v>215</v>
      </c>
      <c r="G135" s="31" t="s">
        <v>1897</v>
      </c>
    </row>
    <row r="136" spans="1:7" x14ac:dyDescent="0.3">
      <c r="A136" s="29" t="s">
        <v>436</v>
      </c>
      <c r="B136" t="s">
        <v>435</v>
      </c>
      <c r="C136" s="30">
        <f>VLOOKUP(A136,Tabela2[[#All],[SKU]:[VALOR UNITÁRIO]],3,FALSE)</f>
        <v>1086.8399999999999</v>
      </c>
      <c r="D136" s="2" t="s">
        <v>2522</v>
      </c>
      <c r="E136" t="str">
        <f>VLOOKUP(A136,Tabela2[[#All],[SKU]:[VIGÊNCIA]],2,FALSE)</f>
        <v>3 YEAR</v>
      </c>
      <c r="F136" s="2" t="s">
        <v>215</v>
      </c>
      <c r="G136" s="31" t="s">
        <v>1897</v>
      </c>
    </row>
    <row r="137" spans="1:7" x14ac:dyDescent="0.3">
      <c r="A137" s="29" t="s">
        <v>438</v>
      </c>
      <c r="B137" t="s">
        <v>437</v>
      </c>
      <c r="C137" s="30">
        <f>VLOOKUP(A137,Tabela2[[#All],[SKU]:[VALOR UNITÁRIO]],3,FALSE)</f>
        <v>1540.87</v>
      </c>
      <c r="D137" s="2" t="s">
        <v>2522</v>
      </c>
      <c r="E137" t="str">
        <f>VLOOKUP(A137,Tabela2[[#All],[SKU]:[VIGÊNCIA]],2,FALSE)</f>
        <v>5 YEAR</v>
      </c>
      <c r="F137" s="2" t="s">
        <v>215</v>
      </c>
      <c r="G137" s="31" t="s">
        <v>1897</v>
      </c>
    </row>
    <row r="138" spans="1:7" x14ac:dyDescent="0.3">
      <c r="A138" s="29" t="s">
        <v>440</v>
      </c>
      <c r="B138" t="s">
        <v>439</v>
      </c>
      <c r="C138" s="30">
        <f>VLOOKUP(A138,Tabela2[[#All],[SKU]:[VALOR UNITÁRIO]],3,FALSE)</f>
        <v>509.84</v>
      </c>
      <c r="D138" s="2" t="s">
        <v>2522</v>
      </c>
      <c r="E138" t="str">
        <f>VLOOKUP(A138,Tabela2[[#All],[SKU]:[VIGÊNCIA]],2,FALSE)</f>
        <v>1 YEAR</v>
      </c>
      <c r="F138" s="2" t="s">
        <v>215</v>
      </c>
      <c r="G138" s="31" t="s">
        <v>1897</v>
      </c>
    </row>
    <row r="139" spans="1:7" x14ac:dyDescent="0.3">
      <c r="A139" s="29" t="s">
        <v>442</v>
      </c>
      <c r="B139" t="s">
        <v>441</v>
      </c>
      <c r="C139" s="30">
        <f>VLOOKUP(A139,Tabela2[[#All],[SKU]:[VALOR UNITÁRIO]],3,FALSE)</f>
        <v>1086.8399999999999</v>
      </c>
      <c r="D139" s="2" t="s">
        <v>2522</v>
      </c>
      <c r="E139" t="str">
        <f>VLOOKUP(A139,Tabela2[[#All],[SKU]:[VIGÊNCIA]],2,FALSE)</f>
        <v>3 YEAR</v>
      </c>
      <c r="F139" s="2" t="s">
        <v>215</v>
      </c>
      <c r="G139" s="31" t="s">
        <v>1897</v>
      </c>
    </row>
    <row r="140" spans="1:7" x14ac:dyDescent="0.3">
      <c r="A140" s="29" t="s">
        <v>444</v>
      </c>
      <c r="B140" t="s">
        <v>443</v>
      </c>
      <c r="C140" s="30">
        <f>VLOOKUP(A140,Tabela2[[#All],[SKU]:[VALOR UNITÁRIO]],3,FALSE)</f>
        <v>1540.87</v>
      </c>
      <c r="D140" s="2" t="s">
        <v>2522</v>
      </c>
      <c r="E140" t="str">
        <f>VLOOKUP(A140,Tabela2[[#All],[SKU]:[VIGÊNCIA]],2,FALSE)</f>
        <v>5 YEAR</v>
      </c>
      <c r="F140" s="2" t="s">
        <v>215</v>
      </c>
      <c r="G140" s="31" t="s">
        <v>1897</v>
      </c>
    </row>
    <row r="141" spans="1:7" x14ac:dyDescent="0.3">
      <c r="A141" s="29" t="s">
        <v>446</v>
      </c>
      <c r="B141" t="s">
        <v>445</v>
      </c>
      <c r="C141" s="30">
        <f>VLOOKUP(A141,Tabela2[[#All],[SKU]:[VALOR UNITÁRIO]],3,FALSE)</f>
        <v>1.4</v>
      </c>
      <c r="D141" s="2" t="s">
        <v>2522</v>
      </c>
      <c r="E141" t="str">
        <f>VLOOKUP(A141,Tabela2[[#All],[SKU]:[VIGÊNCIA]],2,FALSE)</f>
        <v>1 DAY</v>
      </c>
      <c r="F141" s="2" t="s">
        <v>215</v>
      </c>
      <c r="G141" s="31" t="s">
        <v>1897</v>
      </c>
    </row>
    <row r="142" spans="1:7" x14ac:dyDescent="0.3">
      <c r="A142" s="29" t="s">
        <v>449</v>
      </c>
      <c r="B142" t="s">
        <v>448</v>
      </c>
      <c r="C142" s="30">
        <f>VLOOKUP(A142,Tabela2[[#All],[SKU]:[VALOR UNITÁRIO]],3,FALSE)</f>
        <v>604.42999999999995</v>
      </c>
      <c r="D142" s="2" t="s">
        <v>2522</v>
      </c>
      <c r="E142" t="str">
        <f>VLOOKUP(A142,Tabela2[[#All],[SKU]:[VIGÊNCIA]],2,FALSE)</f>
        <v>1 YEAR</v>
      </c>
      <c r="F142" s="2" t="s">
        <v>215</v>
      </c>
      <c r="G142" s="31" t="s">
        <v>1897</v>
      </c>
    </row>
    <row r="143" spans="1:7" x14ac:dyDescent="0.3">
      <c r="A143" s="29" t="s">
        <v>451</v>
      </c>
      <c r="B143" t="s">
        <v>450</v>
      </c>
      <c r="C143" s="30">
        <f>VLOOKUP(A143,Tabela2[[#All],[SKU]:[VALOR UNITÁRIO]],3,FALSE)</f>
        <v>1304.4000000000001</v>
      </c>
      <c r="D143" s="2" t="s">
        <v>2522</v>
      </c>
      <c r="E143" t="str">
        <f>VLOOKUP(A143,Tabela2[[#All],[SKU]:[VIGÊNCIA]],2,FALSE)</f>
        <v>3 YEAR</v>
      </c>
      <c r="F143" s="2" t="s">
        <v>215</v>
      </c>
      <c r="G143" s="31" t="s">
        <v>1897</v>
      </c>
    </row>
    <row r="144" spans="1:7" x14ac:dyDescent="0.3">
      <c r="A144" s="29" t="s">
        <v>453</v>
      </c>
      <c r="B144" t="s">
        <v>452</v>
      </c>
      <c r="C144" s="30">
        <f>VLOOKUP(A144,Tabela2[[#All],[SKU]:[VALOR UNITÁRIO]],3,FALSE)</f>
        <v>1843.56</v>
      </c>
      <c r="D144" s="2" t="s">
        <v>2522</v>
      </c>
      <c r="E144" t="str">
        <f>VLOOKUP(A144,Tabela2[[#All],[SKU]:[VIGÊNCIA]],2,FALSE)</f>
        <v>5 YEAR</v>
      </c>
      <c r="F144" s="2" t="s">
        <v>215</v>
      </c>
      <c r="G144" s="31" t="s">
        <v>1897</v>
      </c>
    </row>
    <row r="145" spans="1:7" x14ac:dyDescent="0.3">
      <c r="A145" s="29" t="s">
        <v>455</v>
      </c>
      <c r="B145" t="s">
        <v>454</v>
      </c>
      <c r="C145" s="30">
        <f>VLOOKUP(A145,Tabela2[[#All],[SKU]:[VALOR UNITÁRIO]],3,FALSE)</f>
        <v>604.42999999999995</v>
      </c>
      <c r="D145" s="2" t="s">
        <v>2522</v>
      </c>
      <c r="E145" t="str">
        <f>VLOOKUP(A145,Tabela2[[#All],[SKU]:[VIGÊNCIA]],2,FALSE)</f>
        <v>1 YEAR</v>
      </c>
      <c r="F145" s="2" t="s">
        <v>215</v>
      </c>
      <c r="G145" s="31" t="s">
        <v>1897</v>
      </c>
    </row>
    <row r="146" spans="1:7" x14ac:dyDescent="0.3">
      <c r="A146" s="29" t="s">
        <v>457</v>
      </c>
      <c r="B146" t="s">
        <v>456</v>
      </c>
      <c r="C146" s="30">
        <f>VLOOKUP(A146,Tabela2[[#All],[SKU]:[VALOR UNITÁRIO]],3,FALSE)</f>
        <v>1304.4000000000001</v>
      </c>
      <c r="D146" s="2" t="s">
        <v>2522</v>
      </c>
      <c r="E146" t="str">
        <f>VLOOKUP(A146,Tabela2[[#All],[SKU]:[VIGÊNCIA]],2,FALSE)</f>
        <v>3 YEAR</v>
      </c>
      <c r="F146" s="2" t="s">
        <v>215</v>
      </c>
      <c r="G146" s="31" t="s">
        <v>1897</v>
      </c>
    </row>
    <row r="147" spans="1:7" x14ac:dyDescent="0.3">
      <c r="A147" s="29" t="s">
        <v>459</v>
      </c>
      <c r="B147" t="s">
        <v>458</v>
      </c>
      <c r="C147" s="30">
        <f>VLOOKUP(A147,Tabela2[[#All],[SKU]:[VALOR UNITÁRIO]],3,FALSE)</f>
        <v>1843.56</v>
      </c>
      <c r="D147" s="2" t="s">
        <v>2522</v>
      </c>
      <c r="E147" t="str">
        <f>VLOOKUP(A147,Tabela2[[#All],[SKU]:[VIGÊNCIA]],2,FALSE)</f>
        <v>5 YEAR</v>
      </c>
      <c r="F147" s="2" t="s">
        <v>215</v>
      </c>
      <c r="G147" s="31" t="s">
        <v>1897</v>
      </c>
    </row>
    <row r="148" spans="1:7" x14ac:dyDescent="0.3">
      <c r="A148" s="29" t="s">
        <v>461</v>
      </c>
      <c r="B148" t="s">
        <v>460</v>
      </c>
      <c r="C148" s="30">
        <f>VLOOKUP(A148,Tabela2[[#All],[SKU]:[VALOR UNITÁRIO]],3,FALSE)</f>
        <v>1.66</v>
      </c>
      <c r="D148" s="2" t="s">
        <v>2522</v>
      </c>
      <c r="E148" t="str">
        <f>VLOOKUP(A148,Tabela2[[#All],[SKU]:[VIGÊNCIA]],2,FALSE)</f>
        <v>1 DAY</v>
      </c>
      <c r="F148" s="2" t="s">
        <v>215</v>
      </c>
      <c r="G148" s="31" t="s">
        <v>1897</v>
      </c>
    </row>
    <row r="149" spans="1:7" x14ac:dyDescent="0.3">
      <c r="A149" s="29" t="s">
        <v>464</v>
      </c>
      <c r="B149" t="s">
        <v>463</v>
      </c>
      <c r="C149" s="30">
        <f>VLOOKUP(A149,Tabela2[[#All],[SKU]:[VALOR UNITÁRIO]],3,FALSE)</f>
        <v>263.91000000000003</v>
      </c>
      <c r="D149" s="2" t="s">
        <v>2522</v>
      </c>
      <c r="E149" t="str">
        <f>VLOOKUP(A149,Tabela2[[#All],[SKU]:[VIGÊNCIA]],2,FALSE)</f>
        <v>1 YEAR</v>
      </c>
      <c r="F149" s="2" t="s">
        <v>215</v>
      </c>
      <c r="G149" s="31" t="s">
        <v>1897</v>
      </c>
    </row>
    <row r="150" spans="1:7" x14ac:dyDescent="0.3">
      <c r="A150" s="29" t="s">
        <v>466</v>
      </c>
      <c r="B150" t="s">
        <v>465</v>
      </c>
      <c r="C150" s="30">
        <f>VLOOKUP(A150,Tabela2[[#All],[SKU]:[VALOR UNITÁRIO]],3,FALSE)</f>
        <v>755.78</v>
      </c>
      <c r="D150" s="2" t="s">
        <v>2522</v>
      </c>
      <c r="E150" t="str">
        <f>VLOOKUP(A150,Tabela2[[#All],[SKU]:[VIGÊNCIA]],2,FALSE)</f>
        <v>3 YEAR</v>
      </c>
      <c r="F150" s="2" t="s">
        <v>215</v>
      </c>
      <c r="G150" s="31" t="s">
        <v>1897</v>
      </c>
    </row>
    <row r="151" spans="1:7" x14ac:dyDescent="0.3">
      <c r="A151" s="29" t="s">
        <v>468</v>
      </c>
      <c r="B151" t="s">
        <v>467</v>
      </c>
      <c r="C151" s="30">
        <f>VLOOKUP(A151,Tabela2[[#All],[SKU]:[VALOR UNITÁRIO]],3,FALSE)</f>
        <v>1190.8900000000001</v>
      </c>
      <c r="D151" s="2" t="s">
        <v>2522</v>
      </c>
      <c r="E151" t="str">
        <f>VLOOKUP(A151,Tabela2[[#All],[SKU]:[VIGÊNCIA]],2,FALSE)</f>
        <v>5 YEAR</v>
      </c>
      <c r="F151" s="2" t="s">
        <v>215</v>
      </c>
      <c r="G151" s="31" t="s">
        <v>1897</v>
      </c>
    </row>
    <row r="152" spans="1:7" x14ac:dyDescent="0.3">
      <c r="A152" s="29" t="s">
        <v>470</v>
      </c>
      <c r="B152" t="s">
        <v>469</v>
      </c>
      <c r="C152" s="30">
        <f>VLOOKUP(A152,Tabela2[[#All],[SKU]:[VALOR UNITÁRIO]],3,FALSE)</f>
        <v>263.91000000000003</v>
      </c>
      <c r="D152" s="2" t="s">
        <v>2522</v>
      </c>
      <c r="E152" t="str">
        <f>VLOOKUP(A152,Tabela2[[#All],[SKU]:[VIGÊNCIA]],2,FALSE)</f>
        <v>1 YEAR</v>
      </c>
      <c r="F152" s="2" t="s">
        <v>215</v>
      </c>
      <c r="G152" s="31" t="s">
        <v>1897</v>
      </c>
    </row>
    <row r="153" spans="1:7" x14ac:dyDescent="0.3">
      <c r="A153" s="29" t="s">
        <v>472</v>
      </c>
      <c r="B153" t="s">
        <v>471</v>
      </c>
      <c r="C153" s="30">
        <f>VLOOKUP(A153,Tabela2[[#All],[SKU]:[VALOR UNITÁRIO]],3,FALSE)</f>
        <v>755.78</v>
      </c>
      <c r="D153" s="2" t="s">
        <v>2522</v>
      </c>
      <c r="E153" t="str">
        <f>VLOOKUP(A153,Tabela2[[#All],[SKU]:[VIGÊNCIA]],2,FALSE)</f>
        <v>3 YEAR</v>
      </c>
      <c r="F153" s="2" t="s">
        <v>215</v>
      </c>
      <c r="G153" s="31" t="s">
        <v>1897</v>
      </c>
    </row>
    <row r="154" spans="1:7" x14ac:dyDescent="0.3">
      <c r="A154" s="29" t="s">
        <v>474</v>
      </c>
      <c r="B154" t="s">
        <v>473</v>
      </c>
      <c r="C154" s="30">
        <f>VLOOKUP(A154,Tabela2[[#All],[SKU]:[VALOR UNITÁRIO]],3,FALSE)</f>
        <v>1190.8900000000001</v>
      </c>
      <c r="D154" s="2" t="s">
        <v>2522</v>
      </c>
      <c r="E154" t="str">
        <f>VLOOKUP(A154,Tabela2[[#All],[SKU]:[VIGÊNCIA]],2,FALSE)</f>
        <v>5 YEAR</v>
      </c>
      <c r="F154" s="2" t="s">
        <v>215</v>
      </c>
      <c r="G154" s="31" t="s">
        <v>1897</v>
      </c>
    </row>
    <row r="155" spans="1:7" x14ac:dyDescent="0.3">
      <c r="A155" s="29" t="s">
        <v>476</v>
      </c>
      <c r="B155" t="s">
        <v>475</v>
      </c>
      <c r="C155" s="30">
        <f>VLOOKUP(A155,Tabela2[[#All],[SKU]:[VALOR UNITÁRIO]],3,FALSE)</f>
        <v>0.72</v>
      </c>
      <c r="D155" s="2" t="s">
        <v>2522</v>
      </c>
      <c r="E155" t="str">
        <f>VLOOKUP(A155,Tabela2[[#All],[SKU]:[VIGÊNCIA]],2,FALSE)</f>
        <v>1 DAY</v>
      </c>
      <c r="F155" s="2" t="s">
        <v>215</v>
      </c>
      <c r="G155" s="31" t="s">
        <v>1897</v>
      </c>
    </row>
    <row r="156" spans="1:7" x14ac:dyDescent="0.3">
      <c r="A156" s="29" t="s">
        <v>480</v>
      </c>
      <c r="B156" t="s">
        <v>479</v>
      </c>
      <c r="C156" s="30">
        <f>VLOOKUP(A156,Tabela2[[#All],[SKU]:[VALOR UNITÁRIO]],3,FALSE)</f>
        <v>93.64</v>
      </c>
      <c r="D156" s="2" t="s">
        <v>2522</v>
      </c>
      <c r="E156" t="str">
        <f>VLOOKUP(A156,Tabela2[[#All],[SKU]:[VIGÊNCIA]],2,FALSE)</f>
        <v>1 YEAR</v>
      </c>
      <c r="F156" s="2" t="s">
        <v>215</v>
      </c>
      <c r="G156" s="31" t="s">
        <v>1897</v>
      </c>
    </row>
    <row r="157" spans="1:7" x14ac:dyDescent="0.3">
      <c r="A157" s="29" t="s">
        <v>482</v>
      </c>
      <c r="B157" t="s">
        <v>481</v>
      </c>
      <c r="C157" s="30">
        <f>VLOOKUP(A157,Tabela2[[#All],[SKU]:[VALOR UNITÁRIO]],3,FALSE)</f>
        <v>235.53</v>
      </c>
      <c r="D157" s="2" t="s">
        <v>2522</v>
      </c>
      <c r="E157" t="str">
        <f>VLOOKUP(A157,Tabela2[[#All],[SKU]:[VIGÊNCIA]],2,FALSE)</f>
        <v>3 YEAR</v>
      </c>
      <c r="F157" s="2" t="s">
        <v>215</v>
      </c>
      <c r="G157" s="31" t="s">
        <v>1897</v>
      </c>
    </row>
    <row r="158" spans="1:7" x14ac:dyDescent="0.3">
      <c r="A158" s="29" t="s">
        <v>484</v>
      </c>
      <c r="B158" t="s">
        <v>483</v>
      </c>
      <c r="C158" s="30">
        <f>VLOOKUP(A158,Tabela2[[#All],[SKU]:[VALOR UNITÁRIO]],3,FALSE)</f>
        <v>330.12</v>
      </c>
      <c r="D158" s="2" t="s">
        <v>2522</v>
      </c>
      <c r="E158" t="str">
        <f>VLOOKUP(A158,Tabela2[[#All],[SKU]:[VIGÊNCIA]],2,FALSE)</f>
        <v>5 YEAR</v>
      </c>
      <c r="F158" s="2" t="s">
        <v>215</v>
      </c>
      <c r="G158" s="31" t="s">
        <v>1897</v>
      </c>
    </row>
    <row r="159" spans="1:7" x14ac:dyDescent="0.3">
      <c r="A159" s="29" t="s">
        <v>486</v>
      </c>
      <c r="B159" t="s">
        <v>485</v>
      </c>
      <c r="C159" s="30">
        <f>VLOOKUP(A159,Tabela2[[#All],[SKU]:[VALOR UNITÁRIO]],3,FALSE)</f>
        <v>93.64</v>
      </c>
      <c r="D159" s="2" t="s">
        <v>2522</v>
      </c>
      <c r="E159" t="str">
        <f>VLOOKUP(A159,Tabela2[[#All],[SKU]:[VIGÊNCIA]],2,FALSE)</f>
        <v>1 YEAR</v>
      </c>
      <c r="F159" s="2" t="s">
        <v>215</v>
      </c>
      <c r="G159" s="31" t="s">
        <v>1897</v>
      </c>
    </row>
    <row r="160" spans="1:7" x14ac:dyDescent="0.3">
      <c r="A160" s="29" t="s">
        <v>488</v>
      </c>
      <c r="B160" t="s">
        <v>487</v>
      </c>
      <c r="C160" s="30">
        <f>VLOOKUP(A160,Tabela2[[#All],[SKU]:[VALOR UNITÁRIO]],3,FALSE)</f>
        <v>235.53</v>
      </c>
      <c r="D160" s="2" t="s">
        <v>2522</v>
      </c>
      <c r="E160" t="str">
        <f>VLOOKUP(A160,Tabela2[[#All],[SKU]:[VIGÊNCIA]],2,FALSE)</f>
        <v>3 YEAR</v>
      </c>
      <c r="F160" s="2" t="s">
        <v>215</v>
      </c>
      <c r="G160" s="31" t="s">
        <v>1897</v>
      </c>
    </row>
    <row r="161" spans="1:7" x14ac:dyDescent="0.3">
      <c r="A161" s="29" t="s">
        <v>490</v>
      </c>
      <c r="B161" t="s">
        <v>489</v>
      </c>
      <c r="C161" s="30">
        <f>VLOOKUP(A161,Tabela2[[#All],[SKU]:[VALOR UNITÁRIO]],3,FALSE)</f>
        <v>330.12</v>
      </c>
      <c r="D161" s="2" t="s">
        <v>2522</v>
      </c>
      <c r="E161" t="str">
        <f>VLOOKUP(A161,Tabela2[[#All],[SKU]:[VIGÊNCIA]],2,FALSE)</f>
        <v>5 YEAR</v>
      </c>
      <c r="F161" s="2" t="s">
        <v>215</v>
      </c>
      <c r="G161" s="31" t="s">
        <v>1897</v>
      </c>
    </row>
    <row r="162" spans="1:7" x14ac:dyDescent="0.3">
      <c r="A162" s="29" t="s">
        <v>492</v>
      </c>
      <c r="B162" t="s">
        <v>491</v>
      </c>
      <c r="C162" s="30">
        <f>VLOOKUP(A162,Tabela2[[#All],[SKU]:[VALOR UNITÁRIO]],3,FALSE)</f>
        <v>0.26</v>
      </c>
      <c r="D162" s="2" t="s">
        <v>2522</v>
      </c>
      <c r="E162" t="str">
        <f>VLOOKUP(A162,Tabela2[[#All],[SKU]:[VIGÊNCIA]],2,FALSE)</f>
        <v>1 DAY</v>
      </c>
      <c r="F162" s="2" t="s">
        <v>215</v>
      </c>
      <c r="G162" s="31" t="s">
        <v>1897</v>
      </c>
    </row>
    <row r="163" spans="1:7" x14ac:dyDescent="0.3">
      <c r="A163" s="29" t="s">
        <v>495</v>
      </c>
      <c r="B163" t="s">
        <v>494</v>
      </c>
      <c r="C163" s="30">
        <f>VLOOKUP(A163,Tabela2[[#All],[SKU]:[VALOR UNITÁRIO]],3,FALSE)</f>
        <v>47.06</v>
      </c>
      <c r="D163" s="2" t="s">
        <v>2522</v>
      </c>
      <c r="E163" t="str">
        <f>VLOOKUP(A163,Tabela2[[#All],[SKU]:[VIGÊNCIA]],2,FALSE)</f>
        <v>1 YEAR</v>
      </c>
      <c r="F163" s="2" t="s">
        <v>215</v>
      </c>
      <c r="G163" s="31" t="s">
        <v>1897</v>
      </c>
    </row>
    <row r="164" spans="1:7" x14ac:dyDescent="0.3">
      <c r="A164" s="29" t="s">
        <v>497</v>
      </c>
      <c r="B164" t="s">
        <v>496</v>
      </c>
      <c r="C164" s="30">
        <f>VLOOKUP(A164,Tabela2[[#All],[SKU]:[VALOR UNITÁRIO]],3,FALSE)</f>
        <v>0.13</v>
      </c>
      <c r="D164" s="2" t="s">
        <v>2522</v>
      </c>
      <c r="E164" t="str">
        <f>VLOOKUP(A164,Tabela2[[#All],[SKU]:[VIGÊNCIA]],2,FALSE)</f>
        <v>N/A</v>
      </c>
      <c r="F164" s="2" t="s">
        <v>215</v>
      </c>
      <c r="G164" s="31" t="s">
        <v>1897</v>
      </c>
    </row>
    <row r="165" spans="1:7" x14ac:dyDescent="0.3">
      <c r="A165" s="29" t="s">
        <v>500</v>
      </c>
      <c r="B165" t="s">
        <v>499</v>
      </c>
      <c r="C165" s="30">
        <f>VLOOKUP(A165,Tabela2[[#All],[SKU]:[VALOR UNITÁRIO]],3,FALSE)</f>
        <v>670.64</v>
      </c>
      <c r="D165" s="2" t="s">
        <v>2522</v>
      </c>
      <c r="E165" t="str">
        <f>VLOOKUP(A165,Tabela2[[#All],[SKU]:[VIGÊNCIA]],2,FALSE)</f>
        <v>1 YEAR</v>
      </c>
      <c r="F165" s="2" t="s">
        <v>215</v>
      </c>
      <c r="G165" s="31" t="s">
        <v>1897</v>
      </c>
    </row>
    <row r="166" spans="1:7" x14ac:dyDescent="0.3">
      <c r="A166" s="29" t="s">
        <v>502</v>
      </c>
      <c r="B166" t="s">
        <v>501</v>
      </c>
      <c r="C166" s="30">
        <f>VLOOKUP(A166,Tabela2[[#All],[SKU]:[VALOR UNITÁRIO]],3,FALSE)</f>
        <v>1446.28</v>
      </c>
      <c r="D166" s="2" t="s">
        <v>2522</v>
      </c>
      <c r="E166" t="str">
        <f>VLOOKUP(A166,Tabela2[[#All],[SKU]:[VIGÊNCIA]],2,FALSE)</f>
        <v>3 YEAR</v>
      </c>
      <c r="F166" s="2" t="s">
        <v>215</v>
      </c>
      <c r="G166" s="31" t="s">
        <v>1897</v>
      </c>
    </row>
    <row r="167" spans="1:7" x14ac:dyDescent="0.3">
      <c r="A167" s="29" t="s">
        <v>504</v>
      </c>
      <c r="B167" t="s">
        <v>503</v>
      </c>
      <c r="C167" s="30">
        <f>VLOOKUP(A167,Tabela2[[#All],[SKU]:[VALOR UNITÁRIO]],3,FALSE)</f>
        <v>2051.66</v>
      </c>
      <c r="D167" s="2" t="s">
        <v>2522</v>
      </c>
      <c r="E167" t="str">
        <f>VLOOKUP(A167,Tabela2[[#All],[SKU]:[VIGÊNCIA]],2,FALSE)</f>
        <v>5 YEAR</v>
      </c>
      <c r="F167" s="2" t="s">
        <v>215</v>
      </c>
      <c r="G167" s="31" t="s">
        <v>1897</v>
      </c>
    </row>
    <row r="168" spans="1:7" x14ac:dyDescent="0.3">
      <c r="A168" s="29" t="s">
        <v>506</v>
      </c>
      <c r="B168" t="s">
        <v>505</v>
      </c>
      <c r="C168" s="30">
        <f>VLOOKUP(A168,Tabela2[[#All],[SKU]:[VALOR UNITÁRIO]],3,FALSE)</f>
        <v>670.64</v>
      </c>
      <c r="D168" s="2" t="s">
        <v>2522</v>
      </c>
      <c r="E168" t="str">
        <f>VLOOKUP(A168,Tabela2[[#All],[SKU]:[VIGÊNCIA]],2,FALSE)</f>
        <v>1 YEAR</v>
      </c>
      <c r="F168" s="2" t="s">
        <v>215</v>
      </c>
      <c r="G168" s="31" t="s">
        <v>1897</v>
      </c>
    </row>
    <row r="169" spans="1:7" x14ac:dyDescent="0.3">
      <c r="A169" s="29" t="s">
        <v>508</v>
      </c>
      <c r="B169" t="s">
        <v>507</v>
      </c>
      <c r="C169" s="30">
        <f>VLOOKUP(A169,Tabela2[[#All],[SKU]:[VALOR UNITÁRIO]],3,FALSE)</f>
        <v>1446.28</v>
      </c>
      <c r="D169" s="2" t="s">
        <v>2522</v>
      </c>
      <c r="E169" t="str">
        <f>VLOOKUP(A169,Tabela2[[#All],[SKU]:[VIGÊNCIA]],2,FALSE)</f>
        <v>3 YEAR</v>
      </c>
      <c r="F169" s="2" t="s">
        <v>215</v>
      </c>
      <c r="G169" s="31" t="s">
        <v>1897</v>
      </c>
    </row>
    <row r="170" spans="1:7" x14ac:dyDescent="0.3">
      <c r="A170" s="29" t="s">
        <v>510</v>
      </c>
      <c r="B170" t="s">
        <v>509</v>
      </c>
      <c r="C170" s="30">
        <f>VLOOKUP(A170,Tabela2[[#All],[SKU]:[VALOR UNITÁRIO]],3,FALSE)</f>
        <v>2051.66</v>
      </c>
      <c r="D170" s="2" t="s">
        <v>2522</v>
      </c>
      <c r="E170" t="str">
        <f>VLOOKUP(A170,Tabela2[[#All],[SKU]:[VIGÊNCIA]],2,FALSE)</f>
        <v>5 YEAR</v>
      </c>
      <c r="F170" s="2" t="s">
        <v>215</v>
      </c>
      <c r="G170" s="31" t="s">
        <v>1897</v>
      </c>
    </row>
    <row r="171" spans="1:7" x14ac:dyDescent="0.3">
      <c r="A171" s="29" t="s">
        <v>512</v>
      </c>
      <c r="B171" t="s">
        <v>511</v>
      </c>
      <c r="C171" s="30">
        <f>VLOOKUP(A171,Tabela2[[#All],[SKU]:[VALOR UNITÁRIO]],3,FALSE)</f>
        <v>1.84</v>
      </c>
      <c r="D171" s="2" t="s">
        <v>2522</v>
      </c>
      <c r="E171" t="str">
        <f>VLOOKUP(A171,Tabela2[[#All],[SKU]:[VIGÊNCIA]],2,FALSE)</f>
        <v>1 DAY</v>
      </c>
      <c r="F171" s="2" t="s">
        <v>215</v>
      </c>
      <c r="G171" s="31" t="s">
        <v>1897</v>
      </c>
    </row>
    <row r="172" spans="1:7" x14ac:dyDescent="0.3">
      <c r="A172" s="29" t="s">
        <v>515</v>
      </c>
      <c r="B172" t="s">
        <v>514</v>
      </c>
      <c r="C172" s="30">
        <f>VLOOKUP(A172,Tabela2[[#All],[SKU]:[VALOR UNITÁRIO]],3,FALSE)</f>
        <v>604.65</v>
      </c>
      <c r="D172" s="2" t="s">
        <v>2522</v>
      </c>
      <c r="E172" t="str">
        <f>VLOOKUP(A172,Tabela2[[#All],[SKU]:[VIGÊNCIA]],2,FALSE)</f>
        <v>1 YEAR</v>
      </c>
      <c r="F172" s="2" t="s">
        <v>215</v>
      </c>
      <c r="G172" s="31" t="s">
        <v>1897</v>
      </c>
    </row>
    <row r="173" spans="1:7" x14ac:dyDescent="0.3">
      <c r="A173" s="29" t="s">
        <v>517</v>
      </c>
      <c r="B173" t="s">
        <v>516</v>
      </c>
      <c r="C173" s="30">
        <f>VLOOKUP(A173,Tabela2[[#All],[SKU]:[VALOR UNITÁRIO]],3,FALSE)</f>
        <v>1.66</v>
      </c>
      <c r="D173" s="2" t="s">
        <v>2522</v>
      </c>
      <c r="E173" t="str">
        <f>VLOOKUP(A173,Tabela2[[#All],[SKU]:[VIGÊNCIA]],2,FALSE)</f>
        <v>N/A</v>
      </c>
      <c r="F173" s="2" t="s">
        <v>215</v>
      </c>
      <c r="G173" s="31" t="s">
        <v>1897</v>
      </c>
    </row>
    <row r="174" spans="1:7" x14ac:dyDescent="0.3">
      <c r="A174" s="29" t="s">
        <v>520</v>
      </c>
      <c r="B174" t="s">
        <v>519</v>
      </c>
      <c r="C174" s="30">
        <f>VLOOKUP(A174,Tabela2[[#All],[SKU]:[VALOR UNITÁRIO]],3,FALSE)</f>
        <v>878.74</v>
      </c>
      <c r="D174" s="2" t="s">
        <v>2522</v>
      </c>
      <c r="E174" t="str">
        <f>VLOOKUP(A174,Tabela2[[#All],[SKU]:[VIGÊNCIA]],2,FALSE)</f>
        <v>1 YEAR</v>
      </c>
      <c r="F174" s="2" t="s">
        <v>215</v>
      </c>
      <c r="G174" s="31" t="s">
        <v>1897</v>
      </c>
    </row>
    <row r="175" spans="1:7" x14ac:dyDescent="0.3">
      <c r="A175" s="29" t="s">
        <v>522</v>
      </c>
      <c r="B175" t="s">
        <v>521</v>
      </c>
      <c r="C175" s="30">
        <f>VLOOKUP(A175,Tabela2[[#All],[SKU]:[VALOR UNITÁRIO]],3,FALSE)</f>
        <v>1890.86</v>
      </c>
      <c r="D175" s="2" t="s">
        <v>2522</v>
      </c>
      <c r="E175" t="str">
        <f>VLOOKUP(A175,Tabela2[[#All],[SKU]:[VIGÊNCIA]],2,FALSE)</f>
        <v>3 YEAR</v>
      </c>
      <c r="F175" s="2" t="s">
        <v>215</v>
      </c>
      <c r="G175" s="31" t="s">
        <v>1897</v>
      </c>
    </row>
    <row r="176" spans="1:7" x14ac:dyDescent="0.3">
      <c r="A176" s="29" t="s">
        <v>524</v>
      </c>
      <c r="B176" t="s">
        <v>523</v>
      </c>
      <c r="C176" s="30">
        <f>VLOOKUP(A176,Tabela2[[#All],[SKU]:[VALOR UNITÁRIO]],3,FALSE)</f>
        <v>2675.95</v>
      </c>
      <c r="D176" s="2" t="s">
        <v>2522</v>
      </c>
      <c r="E176" t="str">
        <f>VLOOKUP(A176,Tabela2[[#All],[SKU]:[VIGÊNCIA]],2,FALSE)</f>
        <v>5 YEAR</v>
      </c>
      <c r="F176" s="2" t="s">
        <v>215</v>
      </c>
      <c r="G176" s="31" t="s">
        <v>1897</v>
      </c>
    </row>
    <row r="177" spans="1:7" x14ac:dyDescent="0.3">
      <c r="A177" s="29" t="s">
        <v>526</v>
      </c>
      <c r="B177" t="s">
        <v>525</v>
      </c>
      <c r="C177" s="30">
        <f>VLOOKUP(A177,Tabela2[[#All],[SKU]:[VALOR UNITÁRIO]],3,FALSE)</f>
        <v>878.74</v>
      </c>
      <c r="D177" s="2" t="s">
        <v>2522</v>
      </c>
      <c r="E177" t="str">
        <f>VLOOKUP(A177,Tabela2[[#All],[SKU]:[VIGÊNCIA]],2,FALSE)</f>
        <v>1 YEAR</v>
      </c>
      <c r="F177" s="2" t="s">
        <v>215</v>
      </c>
      <c r="G177" s="31" t="s">
        <v>1897</v>
      </c>
    </row>
    <row r="178" spans="1:7" x14ac:dyDescent="0.3">
      <c r="A178" s="29" t="s">
        <v>528</v>
      </c>
      <c r="B178" t="s">
        <v>527</v>
      </c>
      <c r="C178" s="30">
        <f>VLOOKUP(A178,Tabela2[[#All],[SKU]:[VALOR UNITÁRIO]],3,FALSE)</f>
        <v>1890.86</v>
      </c>
      <c r="D178" s="2" t="s">
        <v>2522</v>
      </c>
      <c r="E178" t="str">
        <f>VLOOKUP(A178,Tabela2[[#All],[SKU]:[VIGÊNCIA]],2,FALSE)</f>
        <v>3 YEAR</v>
      </c>
      <c r="F178" s="2" t="s">
        <v>215</v>
      </c>
      <c r="G178" s="31" t="s">
        <v>1897</v>
      </c>
    </row>
    <row r="179" spans="1:7" x14ac:dyDescent="0.3">
      <c r="A179" s="29" t="s">
        <v>530</v>
      </c>
      <c r="B179" t="s">
        <v>529</v>
      </c>
      <c r="C179" s="30">
        <f>VLOOKUP(A179,Tabela2[[#All],[SKU]:[VALOR UNITÁRIO]],3,FALSE)</f>
        <v>2675.95</v>
      </c>
      <c r="D179" s="2" t="s">
        <v>2522</v>
      </c>
      <c r="E179" t="str">
        <f>VLOOKUP(A179,Tabela2[[#All],[SKU]:[VIGÊNCIA]],2,FALSE)</f>
        <v>5 YEAR</v>
      </c>
      <c r="F179" s="2" t="s">
        <v>215</v>
      </c>
      <c r="G179" s="31" t="s">
        <v>1897</v>
      </c>
    </row>
    <row r="180" spans="1:7" x14ac:dyDescent="0.3">
      <c r="A180" s="29" t="s">
        <v>532</v>
      </c>
      <c r="B180" t="s">
        <v>531</v>
      </c>
      <c r="C180" s="30">
        <f>VLOOKUP(A180,Tabela2[[#All],[SKU]:[VALOR UNITÁRIO]],3,FALSE)</f>
        <v>2.41</v>
      </c>
      <c r="D180" s="2" t="s">
        <v>2522</v>
      </c>
      <c r="E180" t="str">
        <f>VLOOKUP(A180,Tabela2[[#All],[SKU]:[VIGÊNCIA]],2,FALSE)</f>
        <v>1 DAY</v>
      </c>
      <c r="F180" s="2" t="s">
        <v>215</v>
      </c>
      <c r="G180" s="31" t="s">
        <v>1897</v>
      </c>
    </row>
    <row r="181" spans="1:7" x14ac:dyDescent="0.3">
      <c r="A181" s="29" t="s">
        <v>535</v>
      </c>
      <c r="B181" t="s">
        <v>534</v>
      </c>
      <c r="C181" s="30">
        <f>VLOOKUP(A181,Tabela2[[#All],[SKU]:[VALOR UNITÁRIO]],3,FALSE)</f>
        <v>790.52</v>
      </c>
      <c r="D181" s="2" t="s">
        <v>2522</v>
      </c>
      <c r="E181" t="str">
        <f>VLOOKUP(A181,Tabela2[[#All],[SKU]:[VIGÊNCIA]],2,FALSE)</f>
        <v>1 YEAR</v>
      </c>
      <c r="F181" s="2" t="s">
        <v>215</v>
      </c>
      <c r="G181" s="31" t="s">
        <v>1897</v>
      </c>
    </row>
    <row r="182" spans="1:7" x14ac:dyDescent="0.3">
      <c r="A182" s="29" t="s">
        <v>537</v>
      </c>
      <c r="B182" t="s">
        <v>536</v>
      </c>
      <c r="C182" s="30">
        <f>VLOOKUP(A182,Tabela2[[#All],[SKU]:[VALOR UNITÁRIO]],3,FALSE)</f>
        <v>2.17</v>
      </c>
      <c r="D182" s="2" t="s">
        <v>2522</v>
      </c>
      <c r="E182" t="str">
        <f>VLOOKUP(A182,Tabela2[[#All],[SKU]:[VIGÊNCIA]],2,FALSE)</f>
        <v>N/A</v>
      </c>
      <c r="F182" s="2" t="s">
        <v>215</v>
      </c>
      <c r="G182" s="31" t="s">
        <v>1897</v>
      </c>
    </row>
    <row r="183" spans="1:7" x14ac:dyDescent="0.3">
      <c r="A183" s="29" t="s">
        <v>540</v>
      </c>
      <c r="B183" t="s">
        <v>539</v>
      </c>
      <c r="C183" s="30">
        <f>VLOOKUP(A183,Tabela2[[#All],[SKU]:[VALOR UNITÁRIO]],3,FALSE)</f>
        <v>377.41</v>
      </c>
      <c r="D183" s="2" t="s">
        <v>2522</v>
      </c>
      <c r="E183" t="str">
        <f>VLOOKUP(A183,Tabela2[[#All],[SKU]:[VIGÊNCIA]],2,FALSE)</f>
        <v>1 YEAR</v>
      </c>
      <c r="F183" s="2" t="s">
        <v>215</v>
      </c>
      <c r="G183" s="31" t="s">
        <v>1897</v>
      </c>
    </row>
    <row r="184" spans="1:7" x14ac:dyDescent="0.3">
      <c r="A184" s="29" t="s">
        <v>542</v>
      </c>
      <c r="B184" t="s">
        <v>541</v>
      </c>
      <c r="C184" s="30">
        <f>VLOOKUP(A184,Tabela2[[#All],[SKU]:[VALOR UNITÁRIO]],3,FALSE)</f>
        <v>1077.3800000000001</v>
      </c>
      <c r="D184" s="2" t="s">
        <v>2522</v>
      </c>
      <c r="E184" t="str">
        <f>VLOOKUP(A184,Tabela2[[#All],[SKU]:[VIGÊNCIA]],2,FALSE)</f>
        <v>3 YEAR</v>
      </c>
      <c r="F184" s="2" t="s">
        <v>215</v>
      </c>
      <c r="G184" s="31" t="s">
        <v>1897</v>
      </c>
    </row>
    <row r="185" spans="1:7" x14ac:dyDescent="0.3">
      <c r="A185" s="29" t="s">
        <v>544</v>
      </c>
      <c r="B185" t="s">
        <v>543</v>
      </c>
      <c r="C185" s="30">
        <f>VLOOKUP(A185,Tabela2[[#All],[SKU]:[VALOR UNITÁRIO]],3,FALSE)</f>
        <v>1701.68</v>
      </c>
      <c r="D185" s="2" t="s">
        <v>2522</v>
      </c>
      <c r="E185" t="str">
        <f>VLOOKUP(A185,Tabela2[[#All],[SKU]:[VIGÊNCIA]],2,FALSE)</f>
        <v>5 YEAR</v>
      </c>
      <c r="F185" s="2" t="s">
        <v>215</v>
      </c>
      <c r="G185" s="31" t="s">
        <v>1897</v>
      </c>
    </row>
    <row r="186" spans="1:7" x14ac:dyDescent="0.3">
      <c r="A186" s="29" t="s">
        <v>546</v>
      </c>
      <c r="B186" t="s">
        <v>545</v>
      </c>
      <c r="C186" s="30">
        <f>VLOOKUP(A186,Tabela2[[#All],[SKU]:[VALOR UNITÁRIO]],3,FALSE)</f>
        <v>377.41</v>
      </c>
      <c r="D186" s="2" t="s">
        <v>2522</v>
      </c>
      <c r="E186" t="str">
        <f>VLOOKUP(A186,Tabela2[[#All],[SKU]:[VIGÊNCIA]],2,FALSE)</f>
        <v>1 YEAR</v>
      </c>
      <c r="F186" s="2" t="s">
        <v>215</v>
      </c>
      <c r="G186" s="31" t="s">
        <v>1897</v>
      </c>
    </row>
    <row r="187" spans="1:7" x14ac:dyDescent="0.3">
      <c r="A187" s="29" t="s">
        <v>548</v>
      </c>
      <c r="B187" t="s">
        <v>547</v>
      </c>
      <c r="C187" s="30">
        <f>VLOOKUP(A187,Tabela2[[#All],[SKU]:[VALOR UNITÁRIO]],3,FALSE)</f>
        <v>1077.3800000000001</v>
      </c>
      <c r="D187" s="2" t="s">
        <v>2522</v>
      </c>
      <c r="E187" t="str">
        <f>VLOOKUP(A187,Tabela2[[#All],[SKU]:[VIGÊNCIA]],2,FALSE)</f>
        <v>3 YEAR</v>
      </c>
      <c r="F187" s="2" t="s">
        <v>215</v>
      </c>
      <c r="G187" s="31" t="s">
        <v>1897</v>
      </c>
    </row>
    <row r="188" spans="1:7" x14ac:dyDescent="0.3">
      <c r="A188" s="29" t="s">
        <v>550</v>
      </c>
      <c r="B188" t="s">
        <v>549</v>
      </c>
      <c r="C188" s="30">
        <f>VLOOKUP(A188,Tabela2[[#All],[SKU]:[VALOR UNITÁRIO]],3,FALSE)</f>
        <v>1701.68</v>
      </c>
      <c r="D188" s="2" t="s">
        <v>2522</v>
      </c>
      <c r="E188" t="str">
        <f>VLOOKUP(A188,Tabela2[[#All],[SKU]:[VIGÊNCIA]],2,FALSE)</f>
        <v>5 YEAR</v>
      </c>
      <c r="F188" s="2" t="s">
        <v>215</v>
      </c>
      <c r="G188" s="31" t="s">
        <v>1897</v>
      </c>
    </row>
    <row r="189" spans="1:7" x14ac:dyDescent="0.3">
      <c r="A189" s="29" t="s">
        <v>552</v>
      </c>
      <c r="B189" t="s">
        <v>551</v>
      </c>
      <c r="C189" s="30">
        <f>VLOOKUP(A189,Tabela2[[#All],[SKU]:[VALOR UNITÁRIO]],3,FALSE)</f>
        <v>1.03</v>
      </c>
      <c r="D189" s="2" t="s">
        <v>2522</v>
      </c>
      <c r="E189" t="str">
        <f>VLOOKUP(A189,Tabela2[[#All],[SKU]:[VIGÊNCIA]],2,FALSE)</f>
        <v>1 DAY</v>
      </c>
      <c r="F189" s="2" t="s">
        <v>215</v>
      </c>
      <c r="G189" s="31" t="s">
        <v>1897</v>
      </c>
    </row>
    <row r="190" spans="1:7" x14ac:dyDescent="0.3">
      <c r="A190" s="29" t="s">
        <v>555</v>
      </c>
      <c r="B190" t="s">
        <v>554</v>
      </c>
      <c r="C190" s="30">
        <f>VLOOKUP(A190,Tabela2[[#All],[SKU]:[VALOR UNITÁRIO]],3,FALSE)</f>
        <v>869.6</v>
      </c>
      <c r="D190" s="2" t="s">
        <v>2522</v>
      </c>
      <c r="E190" t="str">
        <f>VLOOKUP(A190,Tabela2[[#All],[SKU]:[VIGÊNCIA]],2,FALSE)</f>
        <v>1 YEAR</v>
      </c>
      <c r="F190" s="2" t="s">
        <v>215</v>
      </c>
      <c r="G190" s="31" t="s">
        <v>1897</v>
      </c>
    </row>
    <row r="191" spans="1:7" x14ac:dyDescent="0.3">
      <c r="A191" s="29" t="s">
        <v>557</v>
      </c>
      <c r="B191" t="s">
        <v>556</v>
      </c>
      <c r="C191" s="30">
        <f>VLOOKUP(A191,Tabela2[[#All],[SKU]:[VALOR UNITÁRIO]],3,FALSE)</f>
        <v>2.38</v>
      </c>
      <c r="D191" s="2" t="s">
        <v>2522</v>
      </c>
      <c r="E191" t="str">
        <f>VLOOKUP(A191,Tabela2[[#All],[SKU]:[VIGÊNCIA]],2,FALSE)</f>
        <v>N/A</v>
      </c>
      <c r="F191" s="2" t="s">
        <v>215</v>
      </c>
      <c r="G191" s="31" t="s">
        <v>1897</v>
      </c>
    </row>
    <row r="192" spans="1:7" x14ac:dyDescent="0.3">
      <c r="A192" s="29" t="s">
        <v>560</v>
      </c>
      <c r="B192" t="s">
        <v>559</v>
      </c>
      <c r="C192" s="30">
        <f>VLOOKUP(A192,Tabela2[[#All],[SKU]:[VALOR UNITÁRIO]],3,FALSE)</f>
        <v>178.78</v>
      </c>
      <c r="D192" s="2" t="s">
        <v>2522</v>
      </c>
      <c r="E192" t="str">
        <f>VLOOKUP(A192,Tabela2[[#All],[SKU]:[VIGÊNCIA]],2,FALSE)</f>
        <v>1 YEAR</v>
      </c>
      <c r="F192" s="2" t="s">
        <v>215</v>
      </c>
      <c r="G192" s="31" t="s">
        <v>1897</v>
      </c>
    </row>
    <row r="193" spans="1:7" x14ac:dyDescent="0.3">
      <c r="A193" s="29" t="s">
        <v>562</v>
      </c>
      <c r="B193" t="s">
        <v>561</v>
      </c>
      <c r="C193" s="30">
        <f>VLOOKUP(A193,Tabela2[[#All],[SKU]:[VALOR UNITÁRIO]],3,FALSE)</f>
        <v>519.29999999999995</v>
      </c>
      <c r="D193" s="2" t="s">
        <v>2522</v>
      </c>
      <c r="E193" t="str">
        <f>VLOOKUP(A193,Tabela2[[#All],[SKU]:[VIGÊNCIA]],2,FALSE)</f>
        <v>3 YEAR</v>
      </c>
      <c r="F193" s="2" t="s">
        <v>215</v>
      </c>
      <c r="G193" s="31" t="s">
        <v>1897</v>
      </c>
    </row>
    <row r="194" spans="1:7" x14ac:dyDescent="0.3">
      <c r="A194" s="29" t="s">
        <v>564</v>
      </c>
      <c r="B194" t="s">
        <v>563</v>
      </c>
      <c r="C194" s="30">
        <f>VLOOKUP(A194,Tabela2[[#All],[SKU]:[VALOR UNITÁRIO]],3,FALSE)</f>
        <v>850.37</v>
      </c>
      <c r="D194" s="2" t="s">
        <v>2522</v>
      </c>
      <c r="E194" t="str">
        <f>VLOOKUP(A194,Tabela2[[#All],[SKU]:[VIGÊNCIA]],2,FALSE)</f>
        <v>5 YEAR</v>
      </c>
      <c r="F194" s="2" t="s">
        <v>215</v>
      </c>
      <c r="G194" s="31" t="s">
        <v>1897</v>
      </c>
    </row>
    <row r="195" spans="1:7" x14ac:dyDescent="0.3">
      <c r="A195" s="29" t="s">
        <v>566</v>
      </c>
      <c r="B195" t="s">
        <v>565</v>
      </c>
      <c r="C195" s="30">
        <f>VLOOKUP(A195,Tabela2[[#All],[SKU]:[VALOR UNITÁRIO]],3,FALSE)</f>
        <v>869.28</v>
      </c>
      <c r="D195" s="2" t="s">
        <v>2522</v>
      </c>
      <c r="E195" t="str">
        <f>VLOOKUP(A195,Tabela2[[#All],[SKU]:[VIGÊNCIA]],2,FALSE)</f>
        <v>1 YEAR</v>
      </c>
      <c r="F195" s="2" t="s">
        <v>215</v>
      </c>
      <c r="G195" s="31" t="s">
        <v>1897</v>
      </c>
    </row>
    <row r="196" spans="1:7" x14ac:dyDescent="0.3">
      <c r="A196" s="29" t="s">
        <v>568</v>
      </c>
      <c r="B196" t="s">
        <v>567</v>
      </c>
      <c r="C196" s="30">
        <f>VLOOKUP(A196,Tabela2[[#All],[SKU]:[VALOR UNITÁRIO]],3,FALSE)</f>
        <v>2534.0700000000002</v>
      </c>
      <c r="D196" s="2" t="s">
        <v>2522</v>
      </c>
      <c r="E196" t="str">
        <f>VLOOKUP(A196,Tabela2[[#All],[SKU]:[VIGÊNCIA]],2,FALSE)</f>
        <v>3 YEAR</v>
      </c>
      <c r="F196" s="2" t="s">
        <v>215</v>
      </c>
      <c r="G196" s="31" t="s">
        <v>1897</v>
      </c>
    </row>
    <row r="197" spans="1:7" x14ac:dyDescent="0.3">
      <c r="A197" s="29" t="s">
        <v>570</v>
      </c>
      <c r="B197" t="s">
        <v>569</v>
      </c>
      <c r="C197" s="30">
        <f>VLOOKUP(A197,Tabela2[[#All],[SKU]:[VALOR UNITÁRIO]],3,FALSE)</f>
        <v>4132.6400000000003</v>
      </c>
      <c r="D197" s="2" t="s">
        <v>2522</v>
      </c>
      <c r="E197" t="str">
        <f>VLOOKUP(A197,Tabela2[[#All],[SKU]:[VIGÊNCIA]],2,FALSE)</f>
        <v>5 YEAR</v>
      </c>
      <c r="F197" s="2" t="s">
        <v>215</v>
      </c>
      <c r="G197" s="31" t="s">
        <v>1897</v>
      </c>
    </row>
    <row r="198" spans="1:7" x14ac:dyDescent="0.3">
      <c r="A198" s="29" t="s">
        <v>572</v>
      </c>
      <c r="B198" t="s">
        <v>571</v>
      </c>
      <c r="C198" s="30">
        <f>VLOOKUP(A198,Tabela2[[#All],[SKU]:[VALOR UNITÁRIO]],3,FALSE)</f>
        <v>3404.3</v>
      </c>
      <c r="D198" s="2" t="s">
        <v>2522</v>
      </c>
      <c r="E198" t="str">
        <f>VLOOKUP(A198,Tabela2[[#All],[SKU]:[VIGÊNCIA]],2,FALSE)</f>
        <v>1 YEAR</v>
      </c>
      <c r="F198" s="2" t="s">
        <v>215</v>
      </c>
      <c r="G198" s="31" t="s">
        <v>1897</v>
      </c>
    </row>
    <row r="199" spans="1:7" x14ac:dyDescent="0.3">
      <c r="A199" s="29" t="s">
        <v>574</v>
      </c>
      <c r="B199" t="s">
        <v>573</v>
      </c>
      <c r="C199" s="30">
        <f>VLOOKUP(A199,Tabela2[[#All],[SKU]:[VALOR UNITÁRIO]],3,FALSE)</f>
        <v>9912.1</v>
      </c>
      <c r="D199" s="2" t="s">
        <v>2522</v>
      </c>
      <c r="E199" t="str">
        <f>VLOOKUP(A199,Tabela2[[#All],[SKU]:[VIGÊNCIA]],2,FALSE)</f>
        <v>3 YEAR</v>
      </c>
      <c r="F199" s="2" t="s">
        <v>215</v>
      </c>
      <c r="G199" s="31" t="s">
        <v>1897</v>
      </c>
    </row>
    <row r="200" spans="1:7" x14ac:dyDescent="0.3">
      <c r="A200" s="29" t="s">
        <v>576</v>
      </c>
      <c r="B200" t="s">
        <v>575</v>
      </c>
      <c r="C200" s="30">
        <f>VLOOKUP(A200,Tabela2[[#All],[SKU]:[VALOR UNITÁRIO]],3,FALSE)</f>
        <v>16173.96</v>
      </c>
      <c r="D200" s="2" t="s">
        <v>2522</v>
      </c>
      <c r="E200" t="str">
        <f>VLOOKUP(A200,Tabela2[[#All],[SKU]:[VIGÊNCIA]],2,FALSE)</f>
        <v>5 YEAR</v>
      </c>
      <c r="F200" s="2" t="s">
        <v>215</v>
      </c>
      <c r="G200" s="31" t="s">
        <v>1897</v>
      </c>
    </row>
    <row r="201" spans="1:7" x14ac:dyDescent="0.3">
      <c r="A201" s="29" t="s">
        <v>578</v>
      </c>
      <c r="B201" t="s">
        <v>577</v>
      </c>
      <c r="C201" s="30">
        <f>VLOOKUP(A201,Tabela2[[#All],[SKU]:[VALOR UNITÁRIO]],3,FALSE)</f>
        <v>178.78</v>
      </c>
      <c r="D201" s="2" t="s">
        <v>2522</v>
      </c>
      <c r="E201" t="str">
        <f>VLOOKUP(A201,Tabela2[[#All],[SKU]:[VIGÊNCIA]],2,FALSE)</f>
        <v>1 YEAR</v>
      </c>
      <c r="F201" s="2" t="s">
        <v>215</v>
      </c>
      <c r="G201" s="31" t="s">
        <v>1897</v>
      </c>
    </row>
    <row r="202" spans="1:7" x14ac:dyDescent="0.3">
      <c r="A202" s="29" t="s">
        <v>580</v>
      </c>
      <c r="B202" t="s">
        <v>579</v>
      </c>
      <c r="C202" s="30">
        <f>VLOOKUP(A202,Tabela2[[#All],[SKU]:[VALOR UNITÁRIO]],3,FALSE)</f>
        <v>519.29999999999995</v>
      </c>
      <c r="D202" s="2" t="s">
        <v>2522</v>
      </c>
      <c r="E202" t="str">
        <f>VLOOKUP(A202,Tabela2[[#All],[SKU]:[VIGÊNCIA]],2,FALSE)</f>
        <v>3 YEAR</v>
      </c>
      <c r="F202" s="2" t="s">
        <v>215</v>
      </c>
      <c r="G202" s="31" t="s">
        <v>1897</v>
      </c>
    </row>
    <row r="203" spans="1:7" x14ac:dyDescent="0.3">
      <c r="A203" s="29" t="s">
        <v>582</v>
      </c>
      <c r="B203" t="s">
        <v>581</v>
      </c>
      <c r="C203" s="30">
        <f>VLOOKUP(A203,Tabela2[[#All],[SKU]:[VALOR UNITÁRIO]],3,FALSE)</f>
        <v>850.37</v>
      </c>
      <c r="D203" s="2" t="s">
        <v>2522</v>
      </c>
      <c r="E203" t="str">
        <f>VLOOKUP(A203,Tabela2[[#All],[SKU]:[VIGÊNCIA]],2,FALSE)</f>
        <v>5 YEAR</v>
      </c>
      <c r="F203" s="2" t="s">
        <v>215</v>
      </c>
      <c r="G203" s="31" t="s">
        <v>1897</v>
      </c>
    </row>
    <row r="204" spans="1:7" x14ac:dyDescent="0.3">
      <c r="A204" s="29" t="s">
        <v>584</v>
      </c>
      <c r="B204" t="s">
        <v>583</v>
      </c>
      <c r="C204" s="30">
        <f>VLOOKUP(A204,Tabela2[[#All],[SKU]:[VALOR UNITÁRIO]],3,FALSE)</f>
        <v>869.28</v>
      </c>
      <c r="D204" s="2" t="s">
        <v>2522</v>
      </c>
      <c r="E204" t="str">
        <f>VLOOKUP(A204,Tabela2[[#All],[SKU]:[VIGÊNCIA]],2,FALSE)</f>
        <v>1 YEAR</v>
      </c>
      <c r="F204" s="2" t="s">
        <v>215</v>
      </c>
      <c r="G204" s="31" t="s">
        <v>1897</v>
      </c>
    </row>
    <row r="205" spans="1:7" x14ac:dyDescent="0.3">
      <c r="A205" s="29" t="s">
        <v>586</v>
      </c>
      <c r="B205" t="s">
        <v>585</v>
      </c>
      <c r="C205" s="30">
        <f>VLOOKUP(A205,Tabela2[[#All],[SKU]:[VALOR UNITÁRIO]],3,FALSE)</f>
        <v>2534.0700000000002</v>
      </c>
      <c r="D205" s="2" t="s">
        <v>2522</v>
      </c>
      <c r="E205" t="str">
        <f>VLOOKUP(A205,Tabela2[[#All],[SKU]:[VIGÊNCIA]],2,FALSE)</f>
        <v>3 YEAR</v>
      </c>
      <c r="F205" s="2" t="s">
        <v>215</v>
      </c>
      <c r="G205" s="31" t="s">
        <v>1897</v>
      </c>
    </row>
    <row r="206" spans="1:7" x14ac:dyDescent="0.3">
      <c r="A206" s="29" t="s">
        <v>588</v>
      </c>
      <c r="B206" t="s">
        <v>587</v>
      </c>
      <c r="C206" s="30">
        <f>VLOOKUP(A206,Tabela2[[#All],[SKU]:[VALOR UNITÁRIO]],3,FALSE)</f>
        <v>4132.6400000000003</v>
      </c>
      <c r="D206" s="2" t="s">
        <v>2522</v>
      </c>
      <c r="E206" t="str">
        <f>VLOOKUP(A206,Tabela2[[#All],[SKU]:[VIGÊNCIA]],2,FALSE)</f>
        <v>5 YEAR</v>
      </c>
      <c r="F206" s="2" t="s">
        <v>215</v>
      </c>
      <c r="G206" s="31" t="s">
        <v>1897</v>
      </c>
    </row>
    <row r="207" spans="1:7" x14ac:dyDescent="0.3">
      <c r="A207" s="29" t="s">
        <v>590</v>
      </c>
      <c r="B207" t="s">
        <v>589</v>
      </c>
      <c r="C207" s="30">
        <f>VLOOKUP(A207,Tabela2[[#All],[SKU]:[VALOR UNITÁRIO]],3,FALSE)</f>
        <v>3404.3</v>
      </c>
      <c r="D207" s="2" t="s">
        <v>2522</v>
      </c>
      <c r="E207" t="str">
        <f>VLOOKUP(A207,Tabela2[[#All],[SKU]:[VIGÊNCIA]],2,FALSE)</f>
        <v>1 YEAR</v>
      </c>
      <c r="F207" s="2" t="s">
        <v>215</v>
      </c>
      <c r="G207" s="31" t="s">
        <v>1897</v>
      </c>
    </row>
    <row r="208" spans="1:7" x14ac:dyDescent="0.3">
      <c r="A208" s="29" t="s">
        <v>592</v>
      </c>
      <c r="B208" t="s">
        <v>591</v>
      </c>
      <c r="C208" s="30">
        <f>VLOOKUP(A208,Tabela2[[#All],[SKU]:[VALOR UNITÁRIO]],3,FALSE)</f>
        <v>9912.1</v>
      </c>
      <c r="D208" s="2" t="s">
        <v>2522</v>
      </c>
      <c r="E208" t="str">
        <f>VLOOKUP(A208,Tabela2[[#All],[SKU]:[VIGÊNCIA]],2,FALSE)</f>
        <v>3 YEAR</v>
      </c>
      <c r="F208" s="2" t="s">
        <v>215</v>
      </c>
      <c r="G208" s="31" t="s">
        <v>1897</v>
      </c>
    </row>
    <row r="209" spans="1:7" x14ac:dyDescent="0.3">
      <c r="A209" s="29" t="s">
        <v>594</v>
      </c>
      <c r="B209" t="s">
        <v>593</v>
      </c>
      <c r="C209" s="30">
        <f>VLOOKUP(A209,Tabela2[[#All],[SKU]:[VALOR UNITÁRIO]],3,FALSE)</f>
        <v>16173.96</v>
      </c>
      <c r="D209" s="2" t="s">
        <v>2522</v>
      </c>
      <c r="E209" t="str">
        <f>VLOOKUP(A209,Tabela2[[#All],[SKU]:[VIGÊNCIA]],2,FALSE)</f>
        <v>5 YEAR</v>
      </c>
      <c r="F209" s="2" t="s">
        <v>215</v>
      </c>
      <c r="G209" s="31" t="s">
        <v>1897</v>
      </c>
    </row>
    <row r="210" spans="1:7" x14ac:dyDescent="0.3">
      <c r="A210" s="29" t="s">
        <v>596</v>
      </c>
      <c r="B210" t="s">
        <v>595</v>
      </c>
      <c r="C210" s="30">
        <f>VLOOKUP(A210,Tabela2[[#All],[SKU]:[VALOR UNITÁRIO]],3,FALSE)</f>
        <v>0.49</v>
      </c>
      <c r="D210" s="2" t="s">
        <v>2522</v>
      </c>
      <c r="E210" t="str">
        <f>VLOOKUP(A210,Tabela2[[#All],[SKU]:[VIGÊNCIA]],2,FALSE)</f>
        <v>1 DAY</v>
      </c>
      <c r="F210" s="2" t="s">
        <v>215</v>
      </c>
      <c r="G210" s="31" t="s">
        <v>1897</v>
      </c>
    </row>
    <row r="211" spans="1:7" x14ac:dyDescent="0.3">
      <c r="A211" s="29" t="s">
        <v>598</v>
      </c>
      <c r="B211" t="s">
        <v>597</v>
      </c>
      <c r="C211" s="30">
        <f>VLOOKUP(A211,Tabela2[[#All],[SKU]:[VALOR UNITÁRIO]],3,FALSE)</f>
        <v>2.38</v>
      </c>
      <c r="D211" s="2" t="s">
        <v>2522</v>
      </c>
      <c r="E211" t="str">
        <f>VLOOKUP(A211,Tabela2[[#All],[SKU]:[VIGÊNCIA]],2,FALSE)</f>
        <v>1 DAY</v>
      </c>
      <c r="F211" s="2" t="s">
        <v>215</v>
      </c>
      <c r="G211" s="31" t="s">
        <v>1897</v>
      </c>
    </row>
    <row r="212" spans="1:7" x14ac:dyDescent="0.3">
      <c r="A212" s="29" t="s">
        <v>600</v>
      </c>
      <c r="B212" t="s">
        <v>599</v>
      </c>
      <c r="C212" s="30">
        <f>VLOOKUP(A212,Tabela2[[#All],[SKU]:[VALOR UNITÁRIO]],3,FALSE)</f>
        <v>9.33</v>
      </c>
      <c r="D212" s="2" t="s">
        <v>2522</v>
      </c>
      <c r="E212" t="str">
        <f>VLOOKUP(A212,Tabela2[[#All],[SKU]:[VIGÊNCIA]],2,FALSE)</f>
        <v>1 DAY</v>
      </c>
      <c r="F212" s="2" t="s">
        <v>215</v>
      </c>
      <c r="G212" s="31" t="s">
        <v>1897</v>
      </c>
    </row>
    <row r="213" spans="1:7" x14ac:dyDescent="0.3">
      <c r="A213" s="29" t="s">
        <v>603</v>
      </c>
      <c r="B213" t="s">
        <v>602</v>
      </c>
      <c r="C213" s="30">
        <f>VLOOKUP(A213,Tabela2[[#All],[SKU]:[VALOR UNITÁRIO]],3,FALSE)</f>
        <v>178.78</v>
      </c>
      <c r="D213" s="2" t="s">
        <v>2522</v>
      </c>
      <c r="E213" t="str">
        <f>VLOOKUP(A213,Tabela2[[#All],[SKU]:[VIGÊNCIA]],2,FALSE)</f>
        <v>1 YEAR</v>
      </c>
      <c r="F213" s="2" t="s">
        <v>215</v>
      </c>
      <c r="G213" s="31" t="s">
        <v>1897</v>
      </c>
    </row>
    <row r="214" spans="1:7" x14ac:dyDescent="0.3">
      <c r="A214" s="29" t="s">
        <v>605</v>
      </c>
      <c r="B214" t="s">
        <v>604</v>
      </c>
      <c r="C214" s="30">
        <f>VLOOKUP(A214,Tabela2[[#All],[SKU]:[VALOR UNITÁRIO]],3,FALSE)</f>
        <v>519.29999999999995</v>
      </c>
      <c r="D214" s="2" t="s">
        <v>2522</v>
      </c>
      <c r="E214" t="str">
        <f>VLOOKUP(A214,Tabela2[[#All],[SKU]:[VIGÊNCIA]],2,FALSE)</f>
        <v>3 YEAR</v>
      </c>
      <c r="F214" s="2" t="s">
        <v>215</v>
      </c>
      <c r="G214" s="31" t="s">
        <v>1897</v>
      </c>
    </row>
    <row r="215" spans="1:7" x14ac:dyDescent="0.3">
      <c r="A215" s="29" t="s">
        <v>607</v>
      </c>
      <c r="B215" t="s">
        <v>606</v>
      </c>
      <c r="C215" s="30">
        <f>VLOOKUP(A215,Tabela2[[#All],[SKU]:[VALOR UNITÁRIO]],3,FALSE)</f>
        <v>850.37</v>
      </c>
      <c r="D215" s="2" t="s">
        <v>2522</v>
      </c>
      <c r="E215" t="str">
        <f>VLOOKUP(A215,Tabela2[[#All],[SKU]:[VIGÊNCIA]],2,FALSE)</f>
        <v>5 YEAR</v>
      </c>
      <c r="F215" s="2" t="s">
        <v>215</v>
      </c>
      <c r="G215" s="31" t="s">
        <v>1897</v>
      </c>
    </row>
    <row r="216" spans="1:7" x14ac:dyDescent="0.3">
      <c r="A216" s="29" t="s">
        <v>609</v>
      </c>
      <c r="B216" t="s">
        <v>608</v>
      </c>
      <c r="C216" s="30">
        <f>VLOOKUP(A216,Tabela2[[#All],[SKU]:[VALOR UNITÁRIO]],3,FALSE)</f>
        <v>869.28</v>
      </c>
      <c r="D216" s="2" t="s">
        <v>2522</v>
      </c>
      <c r="E216" t="str">
        <f>VLOOKUP(A216,Tabela2[[#All],[SKU]:[VIGÊNCIA]],2,FALSE)</f>
        <v>1 YEAR</v>
      </c>
      <c r="F216" s="2" t="s">
        <v>215</v>
      </c>
      <c r="G216" s="31" t="s">
        <v>1897</v>
      </c>
    </row>
    <row r="217" spans="1:7" x14ac:dyDescent="0.3">
      <c r="A217" s="29" t="s">
        <v>611</v>
      </c>
      <c r="B217" t="s">
        <v>610</v>
      </c>
      <c r="C217" s="30">
        <f>VLOOKUP(A217,Tabela2[[#All],[SKU]:[VALOR UNITÁRIO]],3,FALSE)</f>
        <v>2534.0700000000002</v>
      </c>
      <c r="D217" s="2" t="s">
        <v>2522</v>
      </c>
      <c r="E217" t="str">
        <f>VLOOKUP(A217,Tabela2[[#All],[SKU]:[VIGÊNCIA]],2,FALSE)</f>
        <v>3 YEAR</v>
      </c>
      <c r="F217" s="2" t="s">
        <v>215</v>
      </c>
      <c r="G217" s="31" t="s">
        <v>1897</v>
      </c>
    </row>
    <row r="218" spans="1:7" x14ac:dyDescent="0.3">
      <c r="A218" s="29" t="s">
        <v>613</v>
      </c>
      <c r="B218" t="s">
        <v>612</v>
      </c>
      <c r="C218" s="30">
        <f>VLOOKUP(A218,Tabela2[[#All],[SKU]:[VALOR UNITÁRIO]],3,FALSE)</f>
        <v>4132.6400000000003</v>
      </c>
      <c r="D218" s="2" t="s">
        <v>2522</v>
      </c>
      <c r="E218" t="str">
        <f>VLOOKUP(A218,Tabela2[[#All],[SKU]:[VIGÊNCIA]],2,FALSE)</f>
        <v>5 YEAR</v>
      </c>
      <c r="F218" s="2" t="s">
        <v>215</v>
      </c>
      <c r="G218" s="31" t="s">
        <v>1897</v>
      </c>
    </row>
    <row r="219" spans="1:7" x14ac:dyDescent="0.3">
      <c r="A219" s="29" t="s">
        <v>615</v>
      </c>
      <c r="B219" t="s">
        <v>614</v>
      </c>
      <c r="C219" s="30">
        <f>VLOOKUP(A219,Tabela2[[#All],[SKU]:[VALOR UNITÁRIO]],3,FALSE)</f>
        <v>3404.3</v>
      </c>
      <c r="D219" s="2" t="s">
        <v>2522</v>
      </c>
      <c r="E219" t="str">
        <f>VLOOKUP(A219,Tabela2[[#All],[SKU]:[VIGÊNCIA]],2,FALSE)</f>
        <v>1 YEAR</v>
      </c>
      <c r="F219" s="2" t="s">
        <v>215</v>
      </c>
      <c r="G219" s="31" t="s">
        <v>1897</v>
      </c>
    </row>
    <row r="220" spans="1:7" x14ac:dyDescent="0.3">
      <c r="A220" s="29" t="s">
        <v>617</v>
      </c>
      <c r="B220" t="s">
        <v>616</v>
      </c>
      <c r="C220" s="30">
        <f>VLOOKUP(A220,Tabela2[[#All],[SKU]:[VALOR UNITÁRIO]],3,FALSE)</f>
        <v>9912.1</v>
      </c>
      <c r="D220" s="2" t="s">
        <v>2522</v>
      </c>
      <c r="E220" t="str">
        <f>VLOOKUP(A220,Tabela2[[#All],[SKU]:[VIGÊNCIA]],2,FALSE)</f>
        <v>3 YEAR</v>
      </c>
      <c r="F220" s="2" t="s">
        <v>215</v>
      </c>
      <c r="G220" s="31" t="s">
        <v>1897</v>
      </c>
    </row>
    <row r="221" spans="1:7" x14ac:dyDescent="0.3">
      <c r="A221" s="29" t="s">
        <v>619</v>
      </c>
      <c r="B221" t="s">
        <v>618</v>
      </c>
      <c r="C221" s="30">
        <f>VLOOKUP(A221,Tabela2[[#All],[SKU]:[VALOR UNITÁRIO]],3,FALSE)</f>
        <v>16173.96</v>
      </c>
      <c r="D221" s="2" t="s">
        <v>2522</v>
      </c>
      <c r="E221" t="str">
        <f>VLOOKUP(A221,Tabela2[[#All],[SKU]:[VIGÊNCIA]],2,FALSE)</f>
        <v>5 YEAR</v>
      </c>
      <c r="F221" s="2" t="s">
        <v>215</v>
      </c>
      <c r="G221" s="31" t="s">
        <v>1897</v>
      </c>
    </row>
    <row r="222" spans="1:7" x14ac:dyDescent="0.3">
      <c r="A222" s="29" t="s">
        <v>621</v>
      </c>
      <c r="B222" t="s">
        <v>620</v>
      </c>
      <c r="C222" s="30">
        <f>VLOOKUP(A222,Tabela2[[#All],[SKU]:[VALOR UNITÁRIO]],3,FALSE)</f>
        <v>178.78</v>
      </c>
      <c r="D222" s="2" t="s">
        <v>2522</v>
      </c>
      <c r="E222" t="str">
        <f>VLOOKUP(A222,Tabela2[[#All],[SKU]:[VIGÊNCIA]],2,FALSE)</f>
        <v>1 YEAR</v>
      </c>
      <c r="F222" s="2" t="s">
        <v>215</v>
      </c>
      <c r="G222" s="31" t="s">
        <v>1897</v>
      </c>
    </row>
    <row r="223" spans="1:7" x14ac:dyDescent="0.3">
      <c r="A223" s="29" t="s">
        <v>623</v>
      </c>
      <c r="B223" t="s">
        <v>622</v>
      </c>
      <c r="C223" s="30">
        <f>VLOOKUP(A223,Tabela2[[#All],[SKU]:[VALOR UNITÁRIO]],3,FALSE)</f>
        <v>519.29999999999995</v>
      </c>
      <c r="D223" s="2" t="s">
        <v>2522</v>
      </c>
      <c r="E223" t="str">
        <f>VLOOKUP(A223,Tabela2[[#All],[SKU]:[VIGÊNCIA]],2,FALSE)</f>
        <v>3 YEAR</v>
      </c>
      <c r="F223" s="2" t="s">
        <v>215</v>
      </c>
      <c r="G223" s="31" t="s">
        <v>1897</v>
      </c>
    </row>
    <row r="224" spans="1:7" x14ac:dyDescent="0.3">
      <c r="A224" s="29" t="s">
        <v>625</v>
      </c>
      <c r="B224" t="s">
        <v>624</v>
      </c>
      <c r="C224" s="30">
        <f>VLOOKUP(A224,Tabela2[[#All],[SKU]:[VALOR UNITÁRIO]],3,FALSE)</f>
        <v>850.37</v>
      </c>
      <c r="D224" s="2" t="s">
        <v>2522</v>
      </c>
      <c r="E224" t="str">
        <f>VLOOKUP(A224,Tabela2[[#All],[SKU]:[VIGÊNCIA]],2,FALSE)</f>
        <v>5 YEAR</v>
      </c>
      <c r="F224" s="2" t="s">
        <v>215</v>
      </c>
      <c r="G224" s="31" t="s">
        <v>1897</v>
      </c>
    </row>
    <row r="225" spans="1:7" x14ac:dyDescent="0.3">
      <c r="A225" s="29" t="s">
        <v>627</v>
      </c>
      <c r="B225" t="s">
        <v>626</v>
      </c>
      <c r="C225" s="30">
        <f>VLOOKUP(A225,Tabela2[[#All],[SKU]:[VALOR UNITÁRIO]],3,FALSE)</f>
        <v>869.28</v>
      </c>
      <c r="D225" s="2" t="s">
        <v>2522</v>
      </c>
      <c r="E225" t="str">
        <f>VLOOKUP(A225,Tabela2[[#All],[SKU]:[VIGÊNCIA]],2,FALSE)</f>
        <v>1 YEAR</v>
      </c>
      <c r="F225" s="2" t="s">
        <v>215</v>
      </c>
      <c r="G225" s="31" t="s">
        <v>1897</v>
      </c>
    </row>
    <row r="226" spans="1:7" x14ac:dyDescent="0.3">
      <c r="A226" s="29" t="s">
        <v>629</v>
      </c>
      <c r="B226" t="s">
        <v>628</v>
      </c>
      <c r="C226" s="30">
        <f>VLOOKUP(A226,Tabela2[[#All],[SKU]:[VALOR UNITÁRIO]],3,FALSE)</f>
        <v>2534.0700000000002</v>
      </c>
      <c r="D226" s="2" t="s">
        <v>2522</v>
      </c>
      <c r="E226" t="str">
        <f>VLOOKUP(A226,Tabela2[[#All],[SKU]:[VIGÊNCIA]],2,FALSE)</f>
        <v>3 YEAR</v>
      </c>
      <c r="F226" s="2" t="s">
        <v>215</v>
      </c>
      <c r="G226" s="31" t="s">
        <v>1897</v>
      </c>
    </row>
    <row r="227" spans="1:7" x14ac:dyDescent="0.3">
      <c r="A227" s="29" t="s">
        <v>631</v>
      </c>
      <c r="B227" t="s">
        <v>630</v>
      </c>
      <c r="C227" s="30">
        <f>VLOOKUP(A227,Tabela2[[#All],[SKU]:[VALOR UNITÁRIO]],3,FALSE)</f>
        <v>4132.6400000000003</v>
      </c>
      <c r="D227" s="2" t="s">
        <v>2522</v>
      </c>
      <c r="E227" t="str">
        <f>VLOOKUP(A227,Tabela2[[#All],[SKU]:[VIGÊNCIA]],2,FALSE)</f>
        <v>5 YEAR</v>
      </c>
      <c r="F227" s="2" t="s">
        <v>215</v>
      </c>
      <c r="G227" s="31" t="s">
        <v>1897</v>
      </c>
    </row>
    <row r="228" spans="1:7" x14ac:dyDescent="0.3">
      <c r="A228" s="29" t="s">
        <v>633</v>
      </c>
      <c r="B228" t="s">
        <v>632</v>
      </c>
      <c r="C228" s="30">
        <f>VLOOKUP(A228,Tabela2[[#All],[SKU]:[VALOR UNITÁRIO]],3,FALSE)</f>
        <v>3404.3</v>
      </c>
      <c r="D228" s="2" t="s">
        <v>2522</v>
      </c>
      <c r="E228" t="str">
        <f>VLOOKUP(A228,Tabela2[[#All],[SKU]:[VIGÊNCIA]],2,FALSE)</f>
        <v>1 YEAR</v>
      </c>
      <c r="F228" s="2" t="s">
        <v>215</v>
      </c>
      <c r="G228" s="31" t="s">
        <v>1897</v>
      </c>
    </row>
    <row r="229" spans="1:7" x14ac:dyDescent="0.3">
      <c r="A229" s="29" t="s">
        <v>635</v>
      </c>
      <c r="B229" t="s">
        <v>634</v>
      </c>
      <c r="C229" s="30">
        <f>VLOOKUP(A229,Tabela2[[#All],[SKU]:[VALOR UNITÁRIO]],3,FALSE)</f>
        <v>9912.1</v>
      </c>
      <c r="D229" s="2" t="s">
        <v>2522</v>
      </c>
      <c r="E229" t="str">
        <f>VLOOKUP(A229,Tabela2[[#All],[SKU]:[VIGÊNCIA]],2,FALSE)</f>
        <v>3 YEAR</v>
      </c>
      <c r="F229" s="2" t="s">
        <v>215</v>
      </c>
      <c r="G229" s="31" t="s">
        <v>1897</v>
      </c>
    </row>
    <row r="230" spans="1:7" x14ac:dyDescent="0.3">
      <c r="A230" s="29" t="s">
        <v>637</v>
      </c>
      <c r="B230" t="s">
        <v>636</v>
      </c>
      <c r="C230" s="30">
        <f>VLOOKUP(A230,Tabela2[[#All],[SKU]:[VALOR UNITÁRIO]],3,FALSE)</f>
        <v>16173.96</v>
      </c>
      <c r="D230" s="2" t="s">
        <v>2522</v>
      </c>
      <c r="E230" t="str">
        <f>VLOOKUP(A230,Tabela2[[#All],[SKU]:[VIGÊNCIA]],2,FALSE)</f>
        <v>5 YEAR</v>
      </c>
      <c r="F230" s="2" t="s">
        <v>215</v>
      </c>
      <c r="G230" s="31" t="s">
        <v>1897</v>
      </c>
    </row>
    <row r="231" spans="1:7" x14ac:dyDescent="0.3">
      <c r="A231" s="29" t="s">
        <v>639</v>
      </c>
      <c r="B231" t="s">
        <v>638</v>
      </c>
      <c r="C231" s="30">
        <f>VLOOKUP(A231,Tabela2[[#All],[SKU]:[VALOR UNITÁRIO]],3,FALSE)</f>
        <v>0.49</v>
      </c>
      <c r="D231" s="2" t="s">
        <v>2522</v>
      </c>
      <c r="E231" t="str">
        <f>VLOOKUP(A231,Tabela2[[#All],[SKU]:[VIGÊNCIA]],2,FALSE)</f>
        <v>1 DAY</v>
      </c>
      <c r="F231" s="2" t="s">
        <v>215</v>
      </c>
      <c r="G231" s="31" t="s">
        <v>1897</v>
      </c>
    </row>
    <row r="232" spans="1:7" x14ac:dyDescent="0.3">
      <c r="A232" s="29" t="s">
        <v>641</v>
      </c>
      <c r="B232" t="s">
        <v>640</v>
      </c>
      <c r="C232" s="30">
        <f>VLOOKUP(A232,Tabela2[[#All],[SKU]:[VALOR UNITÁRIO]],3,FALSE)</f>
        <v>2.38</v>
      </c>
      <c r="D232" s="2" t="s">
        <v>2522</v>
      </c>
      <c r="E232" t="str">
        <f>VLOOKUP(A232,Tabela2[[#All],[SKU]:[VIGÊNCIA]],2,FALSE)</f>
        <v>1 DAY</v>
      </c>
      <c r="F232" s="2" t="s">
        <v>215</v>
      </c>
      <c r="G232" s="31" t="s">
        <v>1897</v>
      </c>
    </row>
    <row r="233" spans="1:7" x14ac:dyDescent="0.3">
      <c r="A233" s="29" t="s">
        <v>643</v>
      </c>
      <c r="B233" t="s">
        <v>642</v>
      </c>
      <c r="C233" s="30">
        <f>VLOOKUP(A233,Tabela2[[#All],[SKU]:[VALOR UNITÁRIO]],3,FALSE)</f>
        <v>9.33</v>
      </c>
      <c r="D233" s="2" t="s">
        <v>2522</v>
      </c>
      <c r="E233" t="str">
        <f>VLOOKUP(A233,Tabela2[[#All],[SKU]:[VIGÊNCIA]],2,FALSE)</f>
        <v>1 DAY</v>
      </c>
      <c r="F233" s="2" t="s">
        <v>215</v>
      </c>
      <c r="G233" s="31" t="s">
        <v>1897</v>
      </c>
    </row>
    <row r="234" spans="1:7" x14ac:dyDescent="0.3">
      <c r="A234" s="29" t="s">
        <v>647</v>
      </c>
      <c r="B234" t="s">
        <v>646</v>
      </c>
      <c r="C234" s="30">
        <f>VLOOKUP(A234,Tabela2[[#All],[SKU]:[VALOR UNITÁRIO]],3,FALSE)</f>
        <v>65.27</v>
      </c>
      <c r="D234" s="2" t="s">
        <v>2522</v>
      </c>
      <c r="E234" t="str">
        <f>VLOOKUP(A234,Tabela2[[#All],[SKU]:[VIGÊNCIA]],2,FALSE)</f>
        <v>1 YEAR</v>
      </c>
      <c r="F234" s="2" t="s">
        <v>215</v>
      </c>
      <c r="G234" s="31" t="s">
        <v>1897</v>
      </c>
    </row>
    <row r="235" spans="1:7" x14ac:dyDescent="0.3">
      <c r="A235" s="29" t="s">
        <v>649</v>
      </c>
      <c r="B235" t="s">
        <v>648</v>
      </c>
      <c r="C235" s="30">
        <f>VLOOKUP(A235,Tabela2[[#All],[SKU]:[VALOR UNITÁRIO]],3,FALSE)</f>
        <v>169.32</v>
      </c>
      <c r="D235" s="2" t="s">
        <v>2522</v>
      </c>
      <c r="E235" t="str">
        <f>VLOOKUP(A235,Tabela2[[#All],[SKU]:[VIGÊNCIA]],2,FALSE)</f>
        <v>3 YEAR</v>
      </c>
      <c r="F235" s="2" t="s">
        <v>215</v>
      </c>
      <c r="G235" s="31" t="s">
        <v>1897</v>
      </c>
    </row>
    <row r="236" spans="1:7" x14ac:dyDescent="0.3">
      <c r="A236" s="29" t="s">
        <v>651</v>
      </c>
      <c r="B236" t="s">
        <v>650</v>
      </c>
      <c r="C236" s="30">
        <f>VLOOKUP(A236,Tabela2[[#All],[SKU]:[VALOR UNITÁRIO]],3,FALSE)</f>
        <v>235.53</v>
      </c>
      <c r="D236" s="2" t="s">
        <v>2522</v>
      </c>
      <c r="E236" t="str">
        <f>VLOOKUP(A236,Tabela2[[#All],[SKU]:[VIGÊNCIA]],2,FALSE)</f>
        <v>5 YEAR</v>
      </c>
      <c r="F236" s="2" t="s">
        <v>215</v>
      </c>
      <c r="G236" s="31" t="s">
        <v>1897</v>
      </c>
    </row>
    <row r="237" spans="1:7" x14ac:dyDescent="0.3">
      <c r="A237" s="29" t="s">
        <v>654</v>
      </c>
      <c r="B237" t="s">
        <v>653</v>
      </c>
      <c r="C237" s="30">
        <f>VLOOKUP(A237,Tabela2[[#All],[SKU]:[VALOR UNITÁRIO]],3,FALSE)</f>
        <v>35.21</v>
      </c>
      <c r="D237" s="2" t="s">
        <v>2522</v>
      </c>
      <c r="E237" t="str">
        <f>VLOOKUP(A237,Tabela2[[#All],[SKU]:[VIGÊNCIA]],2,FALSE)</f>
        <v>1 YEAR</v>
      </c>
      <c r="F237" s="2" t="s">
        <v>215</v>
      </c>
      <c r="G237" s="31" t="s">
        <v>1897</v>
      </c>
    </row>
    <row r="238" spans="1:7" x14ac:dyDescent="0.3">
      <c r="A238" s="29" t="s">
        <v>656</v>
      </c>
      <c r="B238" t="s">
        <v>655</v>
      </c>
      <c r="C238" s="30">
        <f>VLOOKUP(A238,Tabela2[[#All],[SKU]:[VALOR UNITÁRIO]],3,FALSE)</f>
        <v>0.1</v>
      </c>
      <c r="D238" s="2" t="s">
        <v>2522</v>
      </c>
      <c r="E238" t="str">
        <f>VLOOKUP(A238,Tabela2[[#All],[SKU]:[VIGÊNCIA]],2,FALSE)</f>
        <v>N/A</v>
      </c>
      <c r="F238" s="2" t="s">
        <v>215</v>
      </c>
      <c r="G238" s="31" t="s">
        <v>1897</v>
      </c>
    </row>
    <row r="239" spans="1:7" x14ac:dyDescent="0.3">
      <c r="A239" s="29" t="s">
        <v>659</v>
      </c>
      <c r="B239" t="s">
        <v>658</v>
      </c>
      <c r="C239" s="30">
        <f>VLOOKUP(A239,Tabela2[[#All],[SKU]:[VALOR UNITÁRIO]],3,FALSE)</f>
        <v>216.61</v>
      </c>
      <c r="D239" s="2" t="s">
        <v>2522</v>
      </c>
      <c r="E239" t="str">
        <f>VLOOKUP(A239,Tabela2[[#All],[SKU]:[VIGÊNCIA]],2,FALSE)</f>
        <v>1 YEAR</v>
      </c>
      <c r="F239" s="2" t="s">
        <v>215</v>
      </c>
      <c r="G239" s="31" t="s">
        <v>1897</v>
      </c>
    </row>
    <row r="240" spans="1:7" x14ac:dyDescent="0.3">
      <c r="A240" s="29" t="s">
        <v>661</v>
      </c>
      <c r="B240" t="s">
        <v>660</v>
      </c>
      <c r="C240" s="30">
        <f>VLOOKUP(A240,Tabela2[[#All],[SKU]:[VALOR UNITÁRIO]],3,FALSE)</f>
        <v>472</v>
      </c>
      <c r="D240" s="2" t="s">
        <v>2522</v>
      </c>
      <c r="E240" t="str">
        <f>VLOOKUP(A240,Tabela2[[#All],[SKU]:[VIGÊNCIA]],2,FALSE)</f>
        <v>3 YEAR</v>
      </c>
      <c r="F240" s="2" t="s">
        <v>215</v>
      </c>
      <c r="G240" s="31" t="s">
        <v>1897</v>
      </c>
    </row>
    <row r="241" spans="1:7" x14ac:dyDescent="0.3">
      <c r="A241" s="29" t="s">
        <v>663</v>
      </c>
      <c r="B241" t="s">
        <v>662</v>
      </c>
      <c r="C241" s="30">
        <f>VLOOKUP(A241,Tabela2[[#All],[SKU]:[VALOR UNITÁRIO]],3,FALSE)</f>
        <v>670.64</v>
      </c>
      <c r="D241" s="2" t="s">
        <v>2522</v>
      </c>
      <c r="E241" t="str">
        <f>VLOOKUP(A241,Tabela2[[#All],[SKU]:[VIGÊNCIA]],2,FALSE)</f>
        <v>5 YEAR</v>
      </c>
      <c r="F241" s="2" t="s">
        <v>215</v>
      </c>
      <c r="G241" s="31" t="s">
        <v>1897</v>
      </c>
    </row>
    <row r="242" spans="1:7" x14ac:dyDescent="0.3">
      <c r="A242" s="29" t="s">
        <v>666</v>
      </c>
      <c r="B242" t="s">
        <v>665</v>
      </c>
      <c r="C242" s="30">
        <f>VLOOKUP(A242,Tabela2[[#All],[SKU]:[VALOR UNITÁRIO]],3,FALSE)</f>
        <v>197.32</v>
      </c>
      <c r="D242" s="2" t="s">
        <v>2522</v>
      </c>
      <c r="E242" t="str">
        <f>VLOOKUP(A242,Tabela2[[#All],[SKU]:[VIGÊNCIA]],2,FALSE)</f>
        <v>1 YEAR</v>
      </c>
      <c r="F242" s="2" t="s">
        <v>215</v>
      </c>
      <c r="G242" s="31" t="s">
        <v>1897</v>
      </c>
    </row>
    <row r="243" spans="1:7" x14ac:dyDescent="0.3">
      <c r="A243" s="29" t="s">
        <v>668</v>
      </c>
      <c r="B243" t="s">
        <v>667</v>
      </c>
      <c r="C243" s="30">
        <f>VLOOKUP(A243,Tabela2[[#All],[SKU]:[VALOR UNITÁRIO]],3,FALSE)</f>
        <v>0.54</v>
      </c>
      <c r="D243" s="2" t="s">
        <v>2522</v>
      </c>
      <c r="E243" t="str">
        <f>VLOOKUP(A243,Tabela2[[#All],[SKU]:[VIGÊNCIA]],2,FALSE)</f>
        <v>N/A</v>
      </c>
      <c r="F243" s="2" t="s">
        <v>215</v>
      </c>
      <c r="G243" s="31" t="s">
        <v>1897</v>
      </c>
    </row>
    <row r="244" spans="1:7" x14ac:dyDescent="0.3">
      <c r="A244" s="29" t="s">
        <v>671</v>
      </c>
      <c r="B244" t="s">
        <v>670</v>
      </c>
      <c r="C244" s="30">
        <f>VLOOKUP(A244,Tabela2[[#All],[SKU]:[VALOR UNITÁRIO]],3,FALSE)</f>
        <v>443.63</v>
      </c>
      <c r="D244" s="2" t="s">
        <v>2522</v>
      </c>
      <c r="E244" t="str">
        <f>VLOOKUP(A244,Tabela2[[#All],[SKU]:[VIGÊNCIA]],2,FALSE)</f>
        <v>1 YEAR</v>
      </c>
      <c r="F244" s="2" t="s">
        <v>215</v>
      </c>
      <c r="G244" s="31" t="s">
        <v>1897</v>
      </c>
    </row>
    <row r="245" spans="1:7" x14ac:dyDescent="0.3">
      <c r="A245" s="29" t="s">
        <v>673</v>
      </c>
      <c r="B245" t="s">
        <v>672</v>
      </c>
      <c r="C245" s="30">
        <f>VLOOKUP(A245,Tabela2[[#All],[SKU]:[VALOR UNITÁRIO]],3,FALSE)</f>
        <v>944.96</v>
      </c>
      <c r="D245" s="2" t="s">
        <v>2522</v>
      </c>
      <c r="E245" t="str">
        <f>VLOOKUP(A245,Tabela2[[#All],[SKU]:[VIGÊNCIA]],2,FALSE)</f>
        <v>3 YEAR</v>
      </c>
      <c r="F245" s="2" t="s">
        <v>215</v>
      </c>
      <c r="G245" s="31" t="s">
        <v>1897</v>
      </c>
    </row>
    <row r="246" spans="1:7" x14ac:dyDescent="0.3">
      <c r="A246" s="29" t="s">
        <v>675</v>
      </c>
      <c r="B246" t="s">
        <v>674</v>
      </c>
      <c r="C246" s="30">
        <f>VLOOKUP(A246,Tabela2[[#All],[SKU]:[VALOR UNITÁRIO]],3,FALSE)</f>
        <v>1342.23</v>
      </c>
      <c r="D246" s="2" t="s">
        <v>2522</v>
      </c>
      <c r="E246" t="str">
        <f>VLOOKUP(A246,Tabela2[[#All],[SKU]:[VIGÊNCIA]],2,FALSE)</f>
        <v>5 YEAR</v>
      </c>
      <c r="F246" s="2" t="s">
        <v>215</v>
      </c>
      <c r="G246" s="31" t="s">
        <v>1897</v>
      </c>
    </row>
    <row r="247" spans="1:7" x14ac:dyDescent="0.3">
      <c r="A247" s="29" t="s">
        <v>678</v>
      </c>
      <c r="B247" t="s">
        <v>677</v>
      </c>
      <c r="C247" s="30">
        <f>VLOOKUP(A247,Tabela2[[#All],[SKU]:[VALOR UNITÁRIO]],3,FALSE)</f>
        <v>395.07</v>
      </c>
      <c r="D247" s="2" t="s">
        <v>2522</v>
      </c>
      <c r="E247" t="str">
        <f>VLOOKUP(A247,Tabela2[[#All],[SKU]:[VIGÊNCIA]],2,FALSE)</f>
        <v>1 YEAR</v>
      </c>
      <c r="F247" s="2" t="s">
        <v>215</v>
      </c>
      <c r="G247" s="31" t="s">
        <v>1897</v>
      </c>
    </row>
    <row r="248" spans="1:7" x14ac:dyDescent="0.3">
      <c r="A248" s="29" t="s">
        <v>680</v>
      </c>
      <c r="B248" t="s">
        <v>679</v>
      </c>
      <c r="C248" s="30">
        <f>VLOOKUP(A248,Tabela2[[#All],[SKU]:[VALOR UNITÁRIO]],3,FALSE)</f>
        <v>1.08</v>
      </c>
      <c r="D248" s="2" t="s">
        <v>2522</v>
      </c>
      <c r="E248" t="str">
        <f>VLOOKUP(A248,Tabela2[[#All],[SKU]:[VIGÊNCIA]],2,FALSE)</f>
        <v>N/A</v>
      </c>
      <c r="F248" s="2" t="s">
        <v>215</v>
      </c>
      <c r="G248" s="31" t="s">
        <v>1897</v>
      </c>
    </row>
    <row r="249" spans="1:7" x14ac:dyDescent="0.3">
      <c r="A249" s="29" t="s">
        <v>683</v>
      </c>
      <c r="B249" t="s">
        <v>682</v>
      </c>
      <c r="C249" s="30">
        <f>VLOOKUP(A249,Tabela2[[#All],[SKU]:[VALOR UNITÁRIO]],3,FALSE)</f>
        <v>528.76</v>
      </c>
      <c r="D249" s="2" t="s">
        <v>2522</v>
      </c>
      <c r="E249" t="str">
        <f>VLOOKUP(A249,Tabela2[[#All],[SKU]:[VIGÊNCIA]],2,FALSE)</f>
        <v>1 YEAR</v>
      </c>
      <c r="F249" s="2" t="s">
        <v>215</v>
      </c>
      <c r="G249" s="31" t="s">
        <v>1897</v>
      </c>
    </row>
    <row r="250" spans="1:7" x14ac:dyDescent="0.3">
      <c r="A250" s="29" t="s">
        <v>685</v>
      </c>
      <c r="B250" t="s">
        <v>684</v>
      </c>
      <c r="C250" s="30">
        <f>VLOOKUP(A250,Tabela2[[#All],[SKU]:[VALOR UNITÁRIO]],3,FALSE)</f>
        <v>1134.1400000000001</v>
      </c>
      <c r="D250" s="2" t="s">
        <v>2522</v>
      </c>
      <c r="E250" t="str">
        <f>VLOOKUP(A250,Tabela2[[#All],[SKU]:[VIGÊNCIA]],2,FALSE)</f>
        <v>3 YEAR</v>
      </c>
      <c r="F250" s="2" t="s">
        <v>215</v>
      </c>
      <c r="G250" s="31" t="s">
        <v>1897</v>
      </c>
    </row>
    <row r="251" spans="1:7" x14ac:dyDescent="0.3">
      <c r="A251" s="29" t="s">
        <v>687</v>
      </c>
      <c r="B251" t="s">
        <v>686</v>
      </c>
      <c r="C251" s="30">
        <f>VLOOKUP(A251,Tabela2[[#All],[SKU]:[VALOR UNITÁRIO]],3,FALSE)</f>
        <v>1607.09</v>
      </c>
      <c r="D251" s="2" t="s">
        <v>2522</v>
      </c>
      <c r="E251" t="str">
        <f>VLOOKUP(A251,Tabela2[[#All],[SKU]:[VIGÊNCIA]],2,FALSE)</f>
        <v>5 YEAR</v>
      </c>
      <c r="F251" s="2" t="s">
        <v>215</v>
      </c>
      <c r="G251" s="31" t="s">
        <v>1897</v>
      </c>
    </row>
    <row r="252" spans="1:7" x14ac:dyDescent="0.3">
      <c r="A252" s="29" t="s">
        <v>690</v>
      </c>
      <c r="B252" t="s">
        <v>689</v>
      </c>
      <c r="C252" s="30">
        <f>VLOOKUP(A252,Tabela2[[#All],[SKU]:[VALOR UNITÁRIO]],3,FALSE)</f>
        <v>474.16</v>
      </c>
      <c r="D252" s="2" t="s">
        <v>2522</v>
      </c>
      <c r="E252" t="str">
        <f>VLOOKUP(A252,Tabela2[[#All],[SKU]:[VIGÊNCIA]],2,FALSE)</f>
        <v>1 YEAR</v>
      </c>
      <c r="F252" s="2" t="s">
        <v>215</v>
      </c>
      <c r="G252" s="31" t="s">
        <v>1897</v>
      </c>
    </row>
    <row r="253" spans="1:7" x14ac:dyDescent="0.3">
      <c r="A253" s="29" t="s">
        <v>692</v>
      </c>
      <c r="B253" t="s">
        <v>691</v>
      </c>
      <c r="C253" s="30">
        <f>VLOOKUP(A253,Tabela2[[#All],[SKU]:[VALOR UNITÁRIO]],3,FALSE)</f>
        <v>1.3</v>
      </c>
      <c r="D253" s="2" t="s">
        <v>2522</v>
      </c>
      <c r="E253" t="str">
        <f>VLOOKUP(A253,Tabela2[[#All],[SKU]:[VIGÊNCIA]],2,FALSE)</f>
        <v>N/A</v>
      </c>
      <c r="F253" s="2" t="s">
        <v>215</v>
      </c>
      <c r="G253" s="31" t="s">
        <v>1897</v>
      </c>
    </row>
    <row r="254" spans="1:7" x14ac:dyDescent="0.3">
      <c r="A254" s="29" t="s">
        <v>696</v>
      </c>
      <c r="B254" t="s">
        <v>695</v>
      </c>
      <c r="C254" s="30">
        <f>VLOOKUP(A254,Tabela2[[#All],[SKU]:[VALOR UNITÁRIO]],3,FALSE)</f>
        <v>263.91000000000003</v>
      </c>
      <c r="D254" s="2" t="s">
        <v>2522</v>
      </c>
      <c r="E254" t="str">
        <f>VLOOKUP(A254,Tabela2[[#All],[SKU]:[VIGÊNCIA]],2,FALSE)</f>
        <v>N/A</v>
      </c>
      <c r="F254" s="2" t="s">
        <v>215</v>
      </c>
      <c r="G254" s="31" t="s">
        <v>1897</v>
      </c>
    </row>
    <row r="255" spans="1:7" x14ac:dyDescent="0.3">
      <c r="A255" s="29" t="s">
        <v>700</v>
      </c>
      <c r="B255" t="s">
        <v>699</v>
      </c>
      <c r="C255" s="30">
        <f>VLOOKUP(A255,Tabela2[[#All],[SKU]:[VALOR UNITÁRIO]],3,FALSE)</f>
        <v>197.69</v>
      </c>
      <c r="D255" s="2" t="s">
        <v>2522</v>
      </c>
      <c r="E255" t="str">
        <f>VLOOKUP(A255,Tabela2[[#All],[SKU]:[VIGÊNCIA]],2,FALSE)</f>
        <v>1 YEAR</v>
      </c>
      <c r="F255" s="2" t="s">
        <v>215</v>
      </c>
      <c r="G255" s="31" t="s">
        <v>1897</v>
      </c>
    </row>
    <row r="256" spans="1:7" x14ac:dyDescent="0.3">
      <c r="A256" s="29" t="s">
        <v>702</v>
      </c>
      <c r="B256" t="s">
        <v>701</v>
      </c>
      <c r="C256" s="30">
        <f>VLOOKUP(A256,Tabela2[[#All],[SKU]:[VALOR UNITÁRIO]],3,FALSE)</f>
        <v>330.12</v>
      </c>
      <c r="D256" s="2" t="s">
        <v>2522</v>
      </c>
      <c r="E256" t="str">
        <f>VLOOKUP(A256,Tabela2[[#All],[SKU]:[VIGÊNCIA]],2,FALSE)</f>
        <v>1 YEAR</v>
      </c>
      <c r="F256" s="2" t="s">
        <v>215</v>
      </c>
      <c r="G256" s="31" t="s">
        <v>1897</v>
      </c>
    </row>
    <row r="257" spans="1:7" x14ac:dyDescent="0.3">
      <c r="A257" s="29" t="s">
        <v>704</v>
      </c>
      <c r="B257" t="s">
        <v>703</v>
      </c>
      <c r="C257" s="30">
        <f>VLOOKUP(A257,Tabela2[[#All],[SKU]:[VALOR UNITÁRIO]],3,FALSE)</f>
        <v>594.97</v>
      </c>
      <c r="D257" s="2" t="s">
        <v>2522</v>
      </c>
      <c r="E257" t="str">
        <f>VLOOKUP(A257,Tabela2[[#All],[SKU]:[VIGÊNCIA]],2,FALSE)</f>
        <v>1 YEAR</v>
      </c>
      <c r="F257" s="2" t="s">
        <v>215</v>
      </c>
      <c r="G257" s="31" t="s">
        <v>1897</v>
      </c>
    </row>
    <row r="258" spans="1:7" x14ac:dyDescent="0.3">
      <c r="A258" s="29" t="s">
        <v>706</v>
      </c>
      <c r="B258" t="s">
        <v>705</v>
      </c>
      <c r="C258" s="30">
        <f>VLOOKUP(A258,Tabela2[[#All],[SKU]:[VALOR UNITÁRIO]],3,FALSE)</f>
        <v>1153.05</v>
      </c>
      <c r="D258" s="2" t="s">
        <v>2522</v>
      </c>
      <c r="E258" t="str">
        <f>VLOOKUP(A258,Tabela2[[#All],[SKU]:[VIGÊNCIA]],2,FALSE)</f>
        <v>1 YEAR</v>
      </c>
      <c r="F258" s="2" t="s">
        <v>215</v>
      </c>
      <c r="G258" s="31" t="s">
        <v>1897</v>
      </c>
    </row>
    <row r="259" spans="1:7" x14ac:dyDescent="0.3">
      <c r="A259" s="29" t="s">
        <v>708</v>
      </c>
      <c r="B259" t="s">
        <v>707</v>
      </c>
      <c r="C259" s="30">
        <f>VLOOKUP(A259,Tabela2[[#All],[SKU]:[VALOR UNITÁRIO]],3,FALSE)</f>
        <v>1748.97</v>
      </c>
      <c r="D259" s="2" t="s">
        <v>2522</v>
      </c>
      <c r="E259" t="str">
        <f>VLOOKUP(A259,Tabela2[[#All],[SKU]:[VIGÊNCIA]],2,FALSE)</f>
        <v>1 YEAR</v>
      </c>
      <c r="F259" s="2" t="s">
        <v>215</v>
      </c>
      <c r="G259" s="31" t="s">
        <v>1897</v>
      </c>
    </row>
    <row r="260" spans="1:7" x14ac:dyDescent="0.3">
      <c r="A260" s="29" t="s">
        <v>710</v>
      </c>
      <c r="B260" t="s">
        <v>709</v>
      </c>
      <c r="C260" s="30">
        <f>VLOOKUP(A260,Tabela2[[#All],[SKU]:[VALOR UNITÁRIO]],3,FALSE)</f>
        <v>2316.5100000000002</v>
      </c>
      <c r="D260" s="2" t="s">
        <v>2522</v>
      </c>
      <c r="E260" t="str">
        <f>VLOOKUP(A260,Tabela2[[#All],[SKU]:[VIGÊNCIA]],2,FALSE)</f>
        <v>1 YEAR</v>
      </c>
      <c r="F260" s="2" t="s">
        <v>215</v>
      </c>
      <c r="G260" s="31" t="s">
        <v>1897</v>
      </c>
    </row>
    <row r="261" spans="1:7" x14ac:dyDescent="0.3">
      <c r="A261" s="29" t="s">
        <v>712</v>
      </c>
      <c r="B261" t="s">
        <v>711</v>
      </c>
      <c r="C261" s="30">
        <f>VLOOKUP(A261,Tabela2[[#All],[SKU]:[VALOR UNITÁRIO]],3,FALSE)</f>
        <v>2846.22</v>
      </c>
      <c r="D261" s="2" t="s">
        <v>2522</v>
      </c>
      <c r="E261" t="str">
        <f>VLOOKUP(A261,Tabela2[[#All],[SKU]:[VIGÊNCIA]],2,FALSE)</f>
        <v>1 YEAR</v>
      </c>
      <c r="F261" s="2" t="s">
        <v>215</v>
      </c>
      <c r="G261" s="31" t="s">
        <v>1897</v>
      </c>
    </row>
    <row r="262" spans="1:7" x14ac:dyDescent="0.3">
      <c r="A262" s="29" t="s">
        <v>714</v>
      </c>
      <c r="B262" t="s">
        <v>713</v>
      </c>
      <c r="C262" s="30">
        <f>VLOOKUP(A262,Tabela2[[#All],[SKU]:[VALOR UNITÁRIO]],3,FALSE)</f>
        <v>424.71</v>
      </c>
      <c r="D262" s="2" t="s">
        <v>2522</v>
      </c>
      <c r="E262" t="str">
        <f>VLOOKUP(A262,Tabela2[[#All],[SKU]:[VIGÊNCIA]],2,FALSE)</f>
        <v>3 YEAR</v>
      </c>
      <c r="F262" s="2" t="s">
        <v>215</v>
      </c>
      <c r="G262" s="31" t="s">
        <v>1897</v>
      </c>
    </row>
    <row r="263" spans="1:7" x14ac:dyDescent="0.3">
      <c r="A263" s="29" t="s">
        <v>716</v>
      </c>
      <c r="B263" t="s">
        <v>715</v>
      </c>
      <c r="C263" s="30">
        <f>VLOOKUP(A263,Tabela2[[#All],[SKU]:[VALOR UNITÁRIO]],3,FALSE)</f>
        <v>689.56</v>
      </c>
      <c r="D263" s="2" t="s">
        <v>2522</v>
      </c>
      <c r="E263" t="str">
        <f>VLOOKUP(A263,Tabela2[[#All],[SKU]:[VIGÊNCIA]],2,FALSE)</f>
        <v>3 YEAR</v>
      </c>
      <c r="F263" s="2" t="s">
        <v>215</v>
      </c>
      <c r="G263" s="31" t="s">
        <v>1897</v>
      </c>
    </row>
    <row r="264" spans="1:7" x14ac:dyDescent="0.3">
      <c r="A264" s="29" t="s">
        <v>718</v>
      </c>
      <c r="B264" t="s">
        <v>717</v>
      </c>
      <c r="C264" s="30">
        <f>VLOOKUP(A264,Tabela2[[#All],[SKU]:[VALOR UNITÁRIO]],3,FALSE)</f>
        <v>1257.0999999999999</v>
      </c>
      <c r="D264" s="2" t="s">
        <v>2522</v>
      </c>
      <c r="E264" t="str">
        <f>VLOOKUP(A264,Tabela2[[#All],[SKU]:[VIGÊNCIA]],2,FALSE)</f>
        <v>3 YEAR</v>
      </c>
      <c r="F264" s="2" t="s">
        <v>215</v>
      </c>
      <c r="G264" s="31" t="s">
        <v>1897</v>
      </c>
    </row>
    <row r="265" spans="1:7" x14ac:dyDescent="0.3">
      <c r="A265" s="29" t="s">
        <v>720</v>
      </c>
      <c r="B265" t="s">
        <v>719</v>
      </c>
      <c r="C265" s="30">
        <f>VLOOKUP(A265,Tabela2[[#All],[SKU]:[VALOR UNITÁRIO]],3,FALSE)</f>
        <v>2448.94</v>
      </c>
      <c r="D265" s="2" t="s">
        <v>2522</v>
      </c>
      <c r="E265" t="str">
        <f>VLOOKUP(A265,Tabela2[[#All],[SKU]:[VIGÊNCIA]],2,FALSE)</f>
        <v>3 YEAR</v>
      </c>
      <c r="F265" s="2" t="s">
        <v>215</v>
      </c>
      <c r="G265" s="31" t="s">
        <v>1897</v>
      </c>
    </row>
    <row r="266" spans="1:7" x14ac:dyDescent="0.3">
      <c r="A266" s="29" t="s">
        <v>722</v>
      </c>
      <c r="B266" t="s">
        <v>721</v>
      </c>
      <c r="C266" s="30">
        <f>VLOOKUP(A266,Tabela2[[#All],[SKU]:[VALOR UNITÁRIO]],3,FALSE)</f>
        <v>3602.94</v>
      </c>
      <c r="D266" s="2" t="s">
        <v>2522</v>
      </c>
      <c r="E266" t="str">
        <f>VLOOKUP(A266,Tabela2[[#All],[SKU]:[VIGÊNCIA]],2,FALSE)</f>
        <v>3 YEAR</v>
      </c>
      <c r="F266" s="2" t="s">
        <v>215</v>
      </c>
      <c r="G266" s="31" t="s">
        <v>1897</v>
      </c>
    </row>
    <row r="267" spans="1:7" x14ac:dyDescent="0.3">
      <c r="A267" s="29" t="s">
        <v>724</v>
      </c>
      <c r="B267" t="s">
        <v>723</v>
      </c>
      <c r="C267" s="30">
        <f>VLOOKUP(A267,Tabela2[[#All],[SKU]:[VALOR UNITÁRIO]],3,FALSE)</f>
        <v>4860.99</v>
      </c>
      <c r="D267" s="2" t="s">
        <v>2522</v>
      </c>
      <c r="E267" t="str">
        <f>VLOOKUP(A267,Tabela2[[#All],[SKU]:[VIGÊNCIA]],2,FALSE)</f>
        <v>3 YEAR</v>
      </c>
      <c r="F267" s="2" t="s">
        <v>215</v>
      </c>
      <c r="G267" s="31" t="s">
        <v>1897</v>
      </c>
    </row>
    <row r="268" spans="1:7" x14ac:dyDescent="0.3">
      <c r="A268" s="29" t="s">
        <v>726</v>
      </c>
      <c r="B268" t="s">
        <v>725</v>
      </c>
      <c r="C268" s="30">
        <f>VLOOKUP(A268,Tabela2[[#All],[SKU]:[VALOR UNITÁRIO]],3,FALSE)</f>
        <v>5958.23</v>
      </c>
      <c r="D268" s="2" t="s">
        <v>2522</v>
      </c>
      <c r="E268" t="str">
        <f>VLOOKUP(A268,Tabela2[[#All],[SKU]:[VIGÊNCIA]],2,FALSE)</f>
        <v>3 YEAR</v>
      </c>
      <c r="F268" s="2" t="s">
        <v>215</v>
      </c>
      <c r="G268" s="31" t="s">
        <v>1897</v>
      </c>
    </row>
    <row r="269" spans="1:7" x14ac:dyDescent="0.3">
      <c r="A269" s="29" t="s">
        <v>728</v>
      </c>
      <c r="B269" t="s">
        <v>727</v>
      </c>
      <c r="C269" s="30">
        <f>VLOOKUP(A269,Tabela2[[#All],[SKU]:[VALOR UNITÁRIO]],3,FALSE)</f>
        <v>604.42999999999995</v>
      </c>
      <c r="D269" s="2" t="s">
        <v>2522</v>
      </c>
      <c r="E269" t="str">
        <f>VLOOKUP(A269,Tabela2[[#All],[SKU]:[VIGÊNCIA]],2,FALSE)</f>
        <v>5 YEAR</v>
      </c>
      <c r="F269" s="2" t="s">
        <v>215</v>
      </c>
      <c r="G269" s="31" t="s">
        <v>1897</v>
      </c>
    </row>
    <row r="270" spans="1:7" x14ac:dyDescent="0.3">
      <c r="A270" s="29" t="s">
        <v>730</v>
      </c>
      <c r="B270" t="s">
        <v>729</v>
      </c>
      <c r="C270" s="30">
        <f>VLOOKUP(A270,Tabela2[[#All],[SKU]:[VALOR UNITÁRIO]],3,FALSE)</f>
        <v>973.33</v>
      </c>
      <c r="D270" s="2" t="s">
        <v>2522</v>
      </c>
      <c r="E270" t="str">
        <f>VLOOKUP(A270,Tabela2[[#All],[SKU]:[VIGÊNCIA]],2,FALSE)</f>
        <v>5 YEAR</v>
      </c>
      <c r="F270" s="2" t="s">
        <v>215</v>
      </c>
      <c r="G270" s="31" t="s">
        <v>1897</v>
      </c>
    </row>
    <row r="271" spans="1:7" x14ac:dyDescent="0.3">
      <c r="A271" s="29" t="s">
        <v>732</v>
      </c>
      <c r="B271" t="s">
        <v>731</v>
      </c>
      <c r="C271" s="30">
        <f>VLOOKUP(A271,Tabela2[[#All],[SKU]:[VALOR UNITÁRIO]],3,FALSE)</f>
        <v>1777.35</v>
      </c>
      <c r="D271" s="2" t="s">
        <v>2522</v>
      </c>
      <c r="E271" t="str">
        <f>VLOOKUP(A271,Tabela2[[#All],[SKU]:[VIGÊNCIA]],2,FALSE)</f>
        <v>5 YEAR</v>
      </c>
      <c r="F271" s="2" t="s">
        <v>215</v>
      </c>
      <c r="G271" s="31" t="s">
        <v>1897</v>
      </c>
    </row>
    <row r="272" spans="1:7" x14ac:dyDescent="0.3">
      <c r="A272" s="29" t="s">
        <v>734</v>
      </c>
      <c r="B272" t="s">
        <v>733</v>
      </c>
      <c r="C272" s="30">
        <f>VLOOKUP(A272,Tabela2[[#All],[SKU]:[VALOR UNITÁRIO]],3,FALSE)</f>
        <v>3470.51</v>
      </c>
      <c r="D272" s="2" t="s">
        <v>2522</v>
      </c>
      <c r="E272" t="str">
        <f>VLOOKUP(A272,Tabela2[[#All],[SKU]:[VIGÊNCIA]],2,FALSE)</f>
        <v>5 YEAR</v>
      </c>
      <c r="F272" s="2" t="s">
        <v>215</v>
      </c>
      <c r="G272" s="31" t="s">
        <v>1897</v>
      </c>
    </row>
    <row r="273" spans="1:7" x14ac:dyDescent="0.3">
      <c r="A273" s="29" t="s">
        <v>736</v>
      </c>
      <c r="B273" t="s">
        <v>735</v>
      </c>
      <c r="C273" s="30">
        <f>VLOOKUP(A273,Tabela2[[#All],[SKU]:[VALOR UNITÁRIO]],3,FALSE)</f>
        <v>5106.92</v>
      </c>
      <c r="D273" s="2" t="s">
        <v>2522</v>
      </c>
      <c r="E273" t="str">
        <f>VLOOKUP(A273,Tabela2[[#All],[SKU]:[VIGÊNCIA]],2,FALSE)</f>
        <v>5 YEAR</v>
      </c>
      <c r="F273" s="2" t="s">
        <v>215</v>
      </c>
      <c r="G273" s="31" t="s">
        <v>1897</v>
      </c>
    </row>
    <row r="274" spans="1:7" x14ac:dyDescent="0.3">
      <c r="A274" s="29" t="s">
        <v>738</v>
      </c>
      <c r="B274" t="s">
        <v>737</v>
      </c>
      <c r="C274" s="30">
        <f>VLOOKUP(A274,Tabela2[[#All],[SKU]:[VALOR UNITÁRIO]],3,FALSE)</f>
        <v>6885.21</v>
      </c>
      <c r="D274" s="2" t="s">
        <v>2522</v>
      </c>
      <c r="E274" t="str">
        <f>VLOOKUP(A274,Tabela2[[#All],[SKU]:[VIGÊNCIA]],2,FALSE)</f>
        <v>5 YEAR</v>
      </c>
      <c r="F274" s="2" t="s">
        <v>215</v>
      </c>
      <c r="G274" s="31" t="s">
        <v>1897</v>
      </c>
    </row>
    <row r="275" spans="1:7" x14ac:dyDescent="0.3">
      <c r="A275" s="29" t="s">
        <v>740</v>
      </c>
      <c r="B275" t="s">
        <v>739</v>
      </c>
      <c r="C275" s="30">
        <f>VLOOKUP(A275,Tabela2[[#All],[SKU]:[VALOR UNITÁRIO]],3,FALSE)</f>
        <v>8436.49</v>
      </c>
      <c r="D275" s="2" t="s">
        <v>2522</v>
      </c>
      <c r="E275" t="str">
        <f>VLOOKUP(A275,Tabela2[[#All],[SKU]:[VIGÊNCIA]],2,FALSE)</f>
        <v>5 YEAR</v>
      </c>
      <c r="F275" s="2" t="s">
        <v>215</v>
      </c>
      <c r="G275" s="31" t="s">
        <v>1897</v>
      </c>
    </row>
    <row r="276" spans="1:7" x14ac:dyDescent="0.3">
      <c r="A276" s="29" t="s">
        <v>742</v>
      </c>
      <c r="B276" t="s">
        <v>741</v>
      </c>
      <c r="C276" s="30">
        <f>VLOOKUP(A276,Tabela2[[#All],[SKU]:[VALOR UNITÁRIO]],3,FALSE)</f>
        <v>197.69</v>
      </c>
      <c r="D276" s="2" t="s">
        <v>2522</v>
      </c>
      <c r="E276" t="str">
        <f>VLOOKUP(A276,Tabela2[[#All],[SKU]:[VIGÊNCIA]],2,FALSE)</f>
        <v>1 YEAR</v>
      </c>
      <c r="F276" s="2" t="s">
        <v>215</v>
      </c>
      <c r="G276" s="31" t="s">
        <v>1897</v>
      </c>
    </row>
    <row r="277" spans="1:7" x14ac:dyDescent="0.3">
      <c r="A277" s="29" t="s">
        <v>744</v>
      </c>
      <c r="B277" t="s">
        <v>743</v>
      </c>
      <c r="C277" s="30">
        <f>VLOOKUP(A277,Tabela2[[#All],[SKU]:[VALOR UNITÁRIO]],3,FALSE)</f>
        <v>330.12</v>
      </c>
      <c r="D277" s="2" t="s">
        <v>2522</v>
      </c>
      <c r="E277" t="str">
        <f>VLOOKUP(A277,Tabela2[[#All],[SKU]:[VIGÊNCIA]],2,FALSE)</f>
        <v>1 YEAR</v>
      </c>
      <c r="F277" s="2" t="s">
        <v>215</v>
      </c>
      <c r="G277" s="31" t="s">
        <v>1897</v>
      </c>
    </row>
    <row r="278" spans="1:7" x14ac:dyDescent="0.3">
      <c r="A278" s="29" t="s">
        <v>746</v>
      </c>
      <c r="B278" t="s">
        <v>745</v>
      </c>
      <c r="C278" s="30">
        <f>VLOOKUP(A278,Tabela2[[#All],[SKU]:[VALOR UNITÁRIO]],3,FALSE)</f>
        <v>594.97</v>
      </c>
      <c r="D278" s="2" t="s">
        <v>2522</v>
      </c>
      <c r="E278" t="str">
        <f>VLOOKUP(A278,Tabela2[[#All],[SKU]:[VIGÊNCIA]],2,FALSE)</f>
        <v>1 YEAR</v>
      </c>
      <c r="F278" s="2" t="s">
        <v>215</v>
      </c>
      <c r="G278" s="31" t="s">
        <v>1897</v>
      </c>
    </row>
    <row r="279" spans="1:7" x14ac:dyDescent="0.3">
      <c r="A279" s="29" t="s">
        <v>748</v>
      </c>
      <c r="B279" t="s">
        <v>747</v>
      </c>
      <c r="C279" s="30">
        <f>VLOOKUP(A279,Tabela2[[#All],[SKU]:[VALOR UNITÁRIO]],3,FALSE)</f>
        <v>1153.05</v>
      </c>
      <c r="D279" s="2" t="s">
        <v>2522</v>
      </c>
      <c r="E279" t="str">
        <f>VLOOKUP(A279,Tabela2[[#All],[SKU]:[VIGÊNCIA]],2,FALSE)</f>
        <v>1 YEAR</v>
      </c>
      <c r="F279" s="2" t="s">
        <v>215</v>
      </c>
      <c r="G279" s="31" t="s">
        <v>1897</v>
      </c>
    </row>
    <row r="280" spans="1:7" x14ac:dyDescent="0.3">
      <c r="A280" s="29" t="s">
        <v>750</v>
      </c>
      <c r="B280" t="s">
        <v>749</v>
      </c>
      <c r="C280" s="30">
        <f>VLOOKUP(A280,Tabela2[[#All],[SKU]:[VALOR UNITÁRIO]],3,FALSE)</f>
        <v>1748.97</v>
      </c>
      <c r="D280" s="2" t="s">
        <v>2522</v>
      </c>
      <c r="E280" t="str">
        <f>VLOOKUP(A280,Tabela2[[#All],[SKU]:[VIGÊNCIA]],2,FALSE)</f>
        <v>1 YEAR</v>
      </c>
      <c r="F280" s="2" t="s">
        <v>215</v>
      </c>
      <c r="G280" s="31" t="s">
        <v>1897</v>
      </c>
    </row>
    <row r="281" spans="1:7" x14ac:dyDescent="0.3">
      <c r="A281" s="29" t="s">
        <v>752</v>
      </c>
      <c r="B281" t="s">
        <v>751</v>
      </c>
      <c r="C281" s="30">
        <f>VLOOKUP(A281,Tabela2[[#All],[SKU]:[VALOR UNITÁRIO]],3,FALSE)</f>
        <v>2316.5100000000002</v>
      </c>
      <c r="D281" s="2" t="s">
        <v>2522</v>
      </c>
      <c r="E281" t="str">
        <f>VLOOKUP(A281,Tabela2[[#All],[SKU]:[VIGÊNCIA]],2,FALSE)</f>
        <v>1 YEAR</v>
      </c>
      <c r="F281" s="2" t="s">
        <v>215</v>
      </c>
      <c r="G281" s="31" t="s">
        <v>1897</v>
      </c>
    </row>
    <row r="282" spans="1:7" x14ac:dyDescent="0.3">
      <c r="A282" s="29" t="s">
        <v>754</v>
      </c>
      <c r="B282" t="s">
        <v>753</v>
      </c>
      <c r="C282" s="30">
        <f>VLOOKUP(A282,Tabela2[[#All],[SKU]:[VALOR UNITÁRIO]],3,FALSE)</f>
        <v>2846.22</v>
      </c>
      <c r="D282" s="2" t="s">
        <v>2522</v>
      </c>
      <c r="E282" t="str">
        <f>VLOOKUP(A282,Tabela2[[#All],[SKU]:[VIGÊNCIA]],2,FALSE)</f>
        <v>1 YEAR</v>
      </c>
      <c r="F282" s="2" t="s">
        <v>215</v>
      </c>
      <c r="G282" s="31" t="s">
        <v>1897</v>
      </c>
    </row>
    <row r="283" spans="1:7" x14ac:dyDescent="0.3">
      <c r="A283" s="29" t="s">
        <v>756</v>
      </c>
      <c r="B283" t="s">
        <v>755</v>
      </c>
      <c r="C283" s="30">
        <f>VLOOKUP(A283,Tabela2[[#All],[SKU]:[VALOR UNITÁRIO]],3,FALSE)</f>
        <v>424.71</v>
      </c>
      <c r="D283" s="2" t="s">
        <v>2522</v>
      </c>
      <c r="E283" t="str">
        <f>VLOOKUP(A283,Tabela2[[#All],[SKU]:[VIGÊNCIA]],2,FALSE)</f>
        <v>3 YEAR</v>
      </c>
      <c r="F283" s="2" t="s">
        <v>215</v>
      </c>
      <c r="G283" s="31" t="s">
        <v>1897</v>
      </c>
    </row>
    <row r="284" spans="1:7" x14ac:dyDescent="0.3">
      <c r="A284" s="29" t="s">
        <v>758</v>
      </c>
      <c r="B284" t="s">
        <v>757</v>
      </c>
      <c r="C284" s="30">
        <f>VLOOKUP(A284,Tabela2[[#All],[SKU]:[VALOR UNITÁRIO]],3,FALSE)</f>
        <v>689.56</v>
      </c>
      <c r="D284" s="2" t="s">
        <v>2522</v>
      </c>
      <c r="E284" t="str">
        <f>VLOOKUP(A284,Tabela2[[#All],[SKU]:[VIGÊNCIA]],2,FALSE)</f>
        <v>3 YEAR</v>
      </c>
      <c r="F284" s="2" t="s">
        <v>215</v>
      </c>
      <c r="G284" s="31" t="s">
        <v>1897</v>
      </c>
    </row>
    <row r="285" spans="1:7" x14ac:dyDescent="0.3">
      <c r="A285" s="29" t="s">
        <v>760</v>
      </c>
      <c r="B285" t="s">
        <v>759</v>
      </c>
      <c r="C285" s="30">
        <f>VLOOKUP(A285,Tabela2[[#All],[SKU]:[VALOR UNITÁRIO]],3,FALSE)</f>
        <v>1257.0999999999999</v>
      </c>
      <c r="D285" s="2" t="s">
        <v>2522</v>
      </c>
      <c r="E285" t="str">
        <f>VLOOKUP(A285,Tabela2[[#All],[SKU]:[VIGÊNCIA]],2,FALSE)</f>
        <v>3 YEAR</v>
      </c>
      <c r="F285" s="2" t="s">
        <v>215</v>
      </c>
      <c r="G285" s="31" t="s">
        <v>1897</v>
      </c>
    </row>
    <row r="286" spans="1:7" x14ac:dyDescent="0.3">
      <c r="A286" s="29" t="s">
        <v>762</v>
      </c>
      <c r="B286" t="s">
        <v>761</v>
      </c>
      <c r="C286" s="30">
        <f>VLOOKUP(A286,Tabela2[[#All],[SKU]:[VALOR UNITÁRIO]],3,FALSE)</f>
        <v>2448.94</v>
      </c>
      <c r="D286" s="2" t="s">
        <v>2522</v>
      </c>
      <c r="E286" t="str">
        <f>VLOOKUP(A286,Tabela2[[#All],[SKU]:[VIGÊNCIA]],2,FALSE)</f>
        <v>3 YEAR</v>
      </c>
      <c r="F286" s="2" t="s">
        <v>215</v>
      </c>
      <c r="G286" s="31" t="s">
        <v>1897</v>
      </c>
    </row>
    <row r="287" spans="1:7" x14ac:dyDescent="0.3">
      <c r="A287" s="29" t="s">
        <v>764</v>
      </c>
      <c r="B287" t="s">
        <v>763</v>
      </c>
      <c r="C287" s="30">
        <f>VLOOKUP(A287,Tabela2[[#All],[SKU]:[VALOR UNITÁRIO]],3,FALSE)</f>
        <v>3602.94</v>
      </c>
      <c r="D287" s="2" t="s">
        <v>2522</v>
      </c>
      <c r="E287" t="str">
        <f>VLOOKUP(A287,Tabela2[[#All],[SKU]:[VIGÊNCIA]],2,FALSE)</f>
        <v>3 YEAR</v>
      </c>
      <c r="F287" s="2" t="s">
        <v>215</v>
      </c>
      <c r="G287" s="31" t="s">
        <v>1897</v>
      </c>
    </row>
    <row r="288" spans="1:7" x14ac:dyDescent="0.3">
      <c r="A288" s="29" t="s">
        <v>766</v>
      </c>
      <c r="B288" t="s">
        <v>765</v>
      </c>
      <c r="C288" s="30">
        <f>VLOOKUP(A288,Tabela2[[#All],[SKU]:[VALOR UNITÁRIO]],3,FALSE)</f>
        <v>4860.99</v>
      </c>
      <c r="D288" s="2" t="s">
        <v>2522</v>
      </c>
      <c r="E288" t="str">
        <f>VLOOKUP(A288,Tabela2[[#All],[SKU]:[VIGÊNCIA]],2,FALSE)</f>
        <v>3 YEAR</v>
      </c>
      <c r="F288" s="2" t="s">
        <v>215</v>
      </c>
      <c r="G288" s="31" t="s">
        <v>1897</v>
      </c>
    </row>
    <row r="289" spans="1:7" x14ac:dyDescent="0.3">
      <c r="A289" s="29" t="s">
        <v>768</v>
      </c>
      <c r="B289" t="s">
        <v>767</v>
      </c>
      <c r="C289" s="30">
        <f>VLOOKUP(A289,Tabela2[[#All],[SKU]:[VALOR UNITÁRIO]],3,FALSE)</f>
        <v>5958.23</v>
      </c>
      <c r="D289" s="2" t="s">
        <v>2522</v>
      </c>
      <c r="E289" t="str">
        <f>VLOOKUP(A289,Tabela2[[#All],[SKU]:[VIGÊNCIA]],2,FALSE)</f>
        <v>3 YEAR</v>
      </c>
      <c r="F289" s="2" t="s">
        <v>215</v>
      </c>
      <c r="G289" s="31" t="s">
        <v>1897</v>
      </c>
    </row>
    <row r="290" spans="1:7" x14ac:dyDescent="0.3">
      <c r="A290" s="29" t="s">
        <v>770</v>
      </c>
      <c r="B290" t="s">
        <v>769</v>
      </c>
      <c r="C290" s="30">
        <f>VLOOKUP(A290,Tabela2[[#All],[SKU]:[VALOR UNITÁRIO]],3,FALSE)</f>
        <v>604.42999999999995</v>
      </c>
      <c r="D290" s="2" t="s">
        <v>2522</v>
      </c>
      <c r="E290" t="str">
        <f>VLOOKUP(A290,Tabela2[[#All],[SKU]:[VIGÊNCIA]],2,FALSE)</f>
        <v>5 YEAR</v>
      </c>
      <c r="F290" s="2" t="s">
        <v>215</v>
      </c>
      <c r="G290" s="31" t="s">
        <v>1897</v>
      </c>
    </row>
    <row r="291" spans="1:7" x14ac:dyDescent="0.3">
      <c r="A291" s="29" t="s">
        <v>772</v>
      </c>
      <c r="B291" t="s">
        <v>771</v>
      </c>
      <c r="C291" s="30">
        <f>VLOOKUP(A291,Tabela2[[#All],[SKU]:[VALOR UNITÁRIO]],3,FALSE)</f>
        <v>973.33</v>
      </c>
      <c r="D291" s="2" t="s">
        <v>2522</v>
      </c>
      <c r="E291" t="str">
        <f>VLOOKUP(A291,Tabela2[[#All],[SKU]:[VIGÊNCIA]],2,FALSE)</f>
        <v>5 YEAR</v>
      </c>
      <c r="F291" s="2" t="s">
        <v>215</v>
      </c>
      <c r="G291" s="31" t="s">
        <v>1897</v>
      </c>
    </row>
    <row r="292" spans="1:7" x14ac:dyDescent="0.3">
      <c r="A292" s="29" t="s">
        <v>774</v>
      </c>
      <c r="B292" t="s">
        <v>773</v>
      </c>
      <c r="C292" s="30">
        <f>VLOOKUP(A292,Tabela2[[#All],[SKU]:[VALOR UNITÁRIO]],3,FALSE)</f>
        <v>1777.35</v>
      </c>
      <c r="D292" s="2" t="s">
        <v>2522</v>
      </c>
      <c r="E292" t="str">
        <f>VLOOKUP(A292,Tabela2[[#All],[SKU]:[VIGÊNCIA]],2,FALSE)</f>
        <v>5 YEAR</v>
      </c>
      <c r="F292" s="2" t="s">
        <v>215</v>
      </c>
      <c r="G292" s="31" t="s">
        <v>1897</v>
      </c>
    </row>
    <row r="293" spans="1:7" x14ac:dyDescent="0.3">
      <c r="A293" s="29" t="s">
        <v>776</v>
      </c>
      <c r="B293" t="s">
        <v>775</v>
      </c>
      <c r="C293" s="30">
        <f>VLOOKUP(A293,Tabela2[[#All],[SKU]:[VALOR UNITÁRIO]],3,FALSE)</f>
        <v>3470.51</v>
      </c>
      <c r="D293" s="2" t="s">
        <v>2522</v>
      </c>
      <c r="E293" t="str">
        <f>VLOOKUP(A293,Tabela2[[#All],[SKU]:[VIGÊNCIA]],2,FALSE)</f>
        <v>5 YEAR</v>
      </c>
      <c r="F293" s="2" t="s">
        <v>215</v>
      </c>
      <c r="G293" s="31" t="s">
        <v>1897</v>
      </c>
    </row>
    <row r="294" spans="1:7" x14ac:dyDescent="0.3">
      <c r="A294" s="29" t="s">
        <v>778</v>
      </c>
      <c r="B294" t="s">
        <v>777</v>
      </c>
      <c r="C294" s="30">
        <f>VLOOKUP(A294,Tabela2[[#All],[SKU]:[VALOR UNITÁRIO]],3,FALSE)</f>
        <v>5106.92</v>
      </c>
      <c r="D294" s="2" t="s">
        <v>2522</v>
      </c>
      <c r="E294" t="str">
        <f>VLOOKUP(A294,Tabela2[[#All],[SKU]:[VIGÊNCIA]],2,FALSE)</f>
        <v>5 YEAR</v>
      </c>
      <c r="F294" s="2" t="s">
        <v>215</v>
      </c>
      <c r="G294" s="31" t="s">
        <v>1897</v>
      </c>
    </row>
    <row r="295" spans="1:7" x14ac:dyDescent="0.3">
      <c r="A295" s="29" t="s">
        <v>780</v>
      </c>
      <c r="B295" t="s">
        <v>779</v>
      </c>
      <c r="C295" s="30">
        <f>VLOOKUP(A295,Tabela2[[#All],[SKU]:[VALOR UNITÁRIO]],3,FALSE)</f>
        <v>6885.21</v>
      </c>
      <c r="D295" s="2" t="s">
        <v>2522</v>
      </c>
      <c r="E295" t="str">
        <f>VLOOKUP(A295,Tabela2[[#All],[SKU]:[VIGÊNCIA]],2,FALSE)</f>
        <v>5 YEAR</v>
      </c>
      <c r="F295" s="2" t="s">
        <v>215</v>
      </c>
      <c r="G295" s="31" t="s">
        <v>1897</v>
      </c>
    </row>
    <row r="296" spans="1:7" x14ac:dyDescent="0.3">
      <c r="A296" s="29" t="s">
        <v>782</v>
      </c>
      <c r="B296" t="s">
        <v>781</v>
      </c>
      <c r="C296" s="30">
        <f>VLOOKUP(A296,Tabela2[[#All],[SKU]:[VALOR UNITÁRIO]],3,FALSE)</f>
        <v>8436.49</v>
      </c>
      <c r="D296" s="2" t="s">
        <v>2522</v>
      </c>
      <c r="E296" t="str">
        <f>VLOOKUP(A296,Tabela2[[#All],[SKU]:[VIGÊNCIA]],2,FALSE)</f>
        <v>5 YEAR</v>
      </c>
      <c r="F296" s="2" t="s">
        <v>215</v>
      </c>
      <c r="G296" s="31" t="s">
        <v>1897</v>
      </c>
    </row>
    <row r="297" spans="1:7" x14ac:dyDescent="0.3">
      <c r="A297" s="29" t="s">
        <v>784</v>
      </c>
      <c r="B297" t="s">
        <v>783</v>
      </c>
      <c r="C297" s="30">
        <f>VLOOKUP(A297,Tabela2[[#All],[SKU]:[VALOR UNITÁRIO]],3,FALSE)</f>
        <v>0.54</v>
      </c>
      <c r="D297" s="2" t="s">
        <v>2522</v>
      </c>
      <c r="E297" t="str">
        <f>VLOOKUP(A297,Tabela2[[#All],[SKU]:[VIGÊNCIA]],2,FALSE)</f>
        <v>1 DAY</v>
      </c>
      <c r="F297" s="2" t="s">
        <v>215</v>
      </c>
      <c r="G297" s="31" t="s">
        <v>1897</v>
      </c>
    </row>
    <row r="298" spans="1:7" x14ac:dyDescent="0.3">
      <c r="A298" s="29" t="s">
        <v>786</v>
      </c>
      <c r="B298" t="s">
        <v>785</v>
      </c>
      <c r="C298" s="30">
        <f>VLOOKUP(A298,Tabela2[[#All],[SKU]:[VALOR UNITÁRIO]],3,FALSE)</f>
        <v>0.91</v>
      </c>
      <c r="D298" s="2" t="s">
        <v>2522</v>
      </c>
      <c r="E298" t="str">
        <f>VLOOKUP(A298,Tabela2[[#All],[SKU]:[VIGÊNCIA]],2,FALSE)</f>
        <v>1 DAY</v>
      </c>
      <c r="F298" s="2" t="s">
        <v>215</v>
      </c>
      <c r="G298" s="31" t="s">
        <v>1897</v>
      </c>
    </row>
    <row r="299" spans="1:7" x14ac:dyDescent="0.3">
      <c r="A299" s="29" t="s">
        <v>788</v>
      </c>
      <c r="B299" t="s">
        <v>787</v>
      </c>
      <c r="C299" s="30">
        <f>VLOOKUP(A299,Tabela2[[#All],[SKU]:[VALOR UNITÁRIO]],3,FALSE)</f>
        <v>1.63</v>
      </c>
      <c r="D299" s="2" t="s">
        <v>2522</v>
      </c>
      <c r="E299" t="str">
        <f>VLOOKUP(A299,Tabela2[[#All],[SKU]:[VIGÊNCIA]],2,FALSE)</f>
        <v>1 DAY</v>
      </c>
      <c r="F299" s="2" t="s">
        <v>215</v>
      </c>
      <c r="G299" s="31" t="s">
        <v>1897</v>
      </c>
    </row>
    <row r="300" spans="1:7" x14ac:dyDescent="0.3">
      <c r="A300" s="29" t="s">
        <v>790</v>
      </c>
      <c r="B300" t="s">
        <v>789</v>
      </c>
      <c r="C300" s="30">
        <f>VLOOKUP(A300,Tabela2[[#All],[SKU]:[VALOR UNITÁRIO]],3,FALSE)</f>
        <v>3.16</v>
      </c>
      <c r="D300" s="2" t="s">
        <v>2522</v>
      </c>
      <c r="E300" t="str">
        <f>VLOOKUP(A300,Tabela2[[#All],[SKU]:[VIGÊNCIA]],2,FALSE)</f>
        <v>1 DAY</v>
      </c>
      <c r="F300" s="2" t="s">
        <v>215</v>
      </c>
      <c r="G300" s="31" t="s">
        <v>1897</v>
      </c>
    </row>
    <row r="301" spans="1:7" x14ac:dyDescent="0.3">
      <c r="A301" s="29" t="s">
        <v>792</v>
      </c>
      <c r="B301" t="s">
        <v>791</v>
      </c>
      <c r="C301" s="30">
        <f>VLOOKUP(A301,Tabela2[[#All],[SKU]:[VALOR UNITÁRIO]],3,FALSE)</f>
        <v>4.8</v>
      </c>
      <c r="D301" s="2" t="s">
        <v>2522</v>
      </c>
      <c r="E301" t="str">
        <f>VLOOKUP(A301,Tabela2[[#All],[SKU]:[VIGÊNCIA]],2,FALSE)</f>
        <v>1 DAY</v>
      </c>
      <c r="F301" s="2" t="s">
        <v>215</v>
      </c>
      <c r="G301" s="31" t="s">
        <v>1897</v>
      </c>
    </row>
    <row r="302" spans="1:7" x14ac:dyDescent="0.3">
      <c r="A302" s="29" t="s">
        <v>794</v>
      </c>
      <c r="B302" t="s">
        <v>793</v>
      </c>
      <c r="C302" s="30">
        <f>VLOOKUP(A302,Tabela2[[#All],[SKU]:[VALOR UNITÁRIO]],3,FALSE)</f>
        <v>6.35</v>
      </c>
      <c r="D302" s="2" t="s">
        <v>2522</v>
      </c>
      <c r="E302" t="str">
        <f>VLOOKUP(A302,Tabela2[[#All],[SKU]:[VIGÊNCIA]],2,FALSE)</f>
        <v>1 DAY</v>
      </c>
      <c r="F302" s="2" t="s">
        <v>215</v>
      </c>
      <c r="G302" s="31" t="s">
        <v>1897</v>
      </c>
    </row>
    <row r="303" spans="1:7" x14ac:dyDescent="0.3">
      <c r="A303" s="29" t="s">
        <v>796</v>
      </c>
      <c r="B303" t="s">
        <v>795</v>
      </c>
      <c r="C303" s="30">
        <f>VLOOKUP(A303,Tabela2[[#All],[SKU]:[VALOR UNITÁRIO]],3,FALSE)</f>
        <v>7.79</v>
      </c>
      <c r="D303" s="2" t="s">
        <v>2522</v>
      </c>
      <c r="E303" t="str">
        <f>VLOOKUP(A303,Tabela2[[#All],[SKU]:[VIGÊNCIA]],2,FALSE)</f>
        <v>1 DAY</v>
      </c>
      <c r="F303" s="2" t="s">
        <v>215</v>
      </c>
      <c r="G303" s="31" t="s">
        <v>1897</v>
      </c>
    </row>
    <row r="304" spans="1:7" x14ac:dyDescent="0.3">
      <c r="A304" s="29" t="s">
        <v>800</v>
      </c>
      <c r="B304" t="s">
        <v>799</v>
      </c>
      <c r="C304" s="30">
        <f>VLOOKUP(A304,Tabela2[[#All],[SKU]:[VALOR UNITÁRIO]],3,FALSE)</f>
        <v>93.64</v>
      </c>
      <c r="D304" s="2" t="s">
        <v>2522</v>
      </c>
      <c r="E304" t="str">
        <f>VLOOKUP(A304,Tabela2[[#All],[SKU]:[VIGÊNCIA]],2,FALSE)</f>
        <v>N/A</v>
      </c>
      <c r="F304" s="2" t="s">
        <v>215</v>
      </c>
      <c r="G304" s="31" t="s">
        <v>1897</v>
      </c>
    </row>
    <row r="305" spans="1:7" x14ac:dyDescent="0.3">
      <c r="A305" s="29" t="s">
        <v>803</v>
      </c>
      <c r="B305" t="s">
        <v>802</v>
      </c>
      <c r="C305" s="30" t="e">
        <f>VLOOKUP(A305,Tabela2[[#All],[SKU]:[VALOR UNITÁRIO]],3,FALSE)</f>
        <v>#N/A</v>
      </c>
      <c r="D305" s="2" t="s">
        <v>2522</v>
      </c>
      <c r="E305" t="e">
        <f>VLOOKUP(A305,Tabela2[[#All],[SKU]:[VIGÊNCIA]],2,FALSE)</f>
        <v>#N/A</v>
      </c>
      <c r="F305" s="2" t="s">
        <v>215</v>
      </c>
      <c r="G305" s="31" t="s">
        <v>1897</v>
      </c>
    </row>
    <row r="306" spans="1:7" x14ac:dyDescent="0.3">
      <c r="A306" s="29" t="s">
        <v>805</v>
      </c>
      <c r="B306" t="s">
        <v>804</v>
      </c>
      <c r="C306" s="30" t="e">
        <f>VLOOKUP(A306,Tabela2[[#All],[SKU]:[VALOR UNITÁRIO]],3,FALSE)</f>
        <v>#N/A</v>
      </c>
      <c r="D306" s="2" t="s">
        <v>2522</v>
      </c>
      <c r="E306" t="e">
        <f>VLOOKUP(A306,Tabela2[[#All],[SKU]:[VIGÊNCIA]],2,FALSE)</f>
        <v>#N/A</v>
      </c>
      <c r="F306" s="2" t="s">
        <v>215</v>
      </c>
      <c r="G306" s="31" t="s">
        <v>1897</v>
      </c>
    </row>
    <row r="307" spans="1:7" x14ac:dyDescent="0.3">
      <c r="A307" s="29" t="s">
        <v>807</v>
      </c>
      <c r="B307" t="s">
        <v>806</v>
      </c>
      <c r="C307" s="30" t="e">
        <f>VLOOKUP(A307,Tabela2[[#All],[SKU]:[VALOR UNITÁRIO]],3,FALSE)</f>
        <v>#N/A</v>
      </c>
      <c r="D307" s="2" t="s">
        <v>2522</v>
      </c>
      <c r="E307" t="e">
        <f>VLOOKUP(A307,Tabela2[[#All],[SKU]:[VIGÊNCIA]],2,FALSE)</f>
        <v>#N/A</v>
      </c>
      <c r="F307" s="2" t="s">
        <v>215</v>
      </c>
      <c r="G307" s="31" t="s">
        <v>1897</v>
      </c>
    </row>
    <row r="308" spans="1:7" x14ac:dyDescent="0.3">
      <c r="A308" s="29" t="s">
        <v>809</v>
      </c>
      <c r="B308" t="s">
        <v>808</v>
      </c>
      <c r="C308" s="30" t="e">
        <f>VLOOKUP(A308,Tabela2[[#All],[SKU]:[VALOR UNITÁRIO]],3,FALSE)</f>
        <v>#N/A</v>
      </c>
      <c r="D308" s="2" t="s">
        <v>2522</v>
      </c>
      <c r="E308" t="e">
        <f>VLOOKUP(A308,Tabela2[[#All],[SKU]:[VIGÊNCIA]],2,FALSE)</f>
        <v>#N/A</v>
      </c>
      <c r="F308" s="2" t="s">
        <v>215</v>
      </c>
      <c r="G308" s="31" t="s">
        <v>1897</v>
      </c>
    </row>
    <row r="309" spans="1:7" x14ac:dyDescent="0.3">
      <c r="A309" s="29" t="s">
        <v>811</v>
      </c>
      <c r="B309" t="s">
        <v>810</v>
      </c>
      <c r="C309" s="30" t="e">
        <f>VLOOKUP(A309,Tabela2[[#All],[SKU]:[VALOR UNITÁRIO]],3,FALSE)</f>
        <v>#N/A</v>
      </c>
      <c r="D309" s="2" t="s">
        <v>2522</v>
      </c>
      <c r="E309" t="e">
        <f>VLOOKUP(A309,Tabela2[[#All],[SKU]:[VIGÊNCIA]],2,FALSE)</f>
        <v>#N/A</v>
      </c>
      <c r="F309" s="2" t="s">
        <v>215</v>
      </c>
      <c r="G309" s="31" t="s">
        <v>1897</v>
      </c>
    </row>
    <row r="310" spans="1:7" x14ac:dyDescent="0.3">
      <c r="A310" s="29" t="s">
        <v>813</v>
      </c>
      <c r="B310" t="s">
        <v>812</v>
      </c>
      <c r="C310" s="30" t="e">
        <f>VLOOKUP(A310,Tabela2[[#All],[SKU]:[VALOR UNITÁRIO]],3,FALSE)</f>
        <v>#N/A</v>
      </c>
      <c r="D310" s="2" t="s">
        <v>2522</v>
      </c>
      <c r="E310" t="e">
        <f>VLOOKUP(A310,Tabela2[[#All],[SKU]:[VIGÊNCIA]],2,FALSE)</f>
        <v>#N/A</v>
      </c>
      <c r="F310" s="2" t="s">
        <v>215</v>
      </c>
      <c r="G310" s="31" t="s">
        <v>1897</v>
      </c>
    </row>
    <row r="311" spans="1:7" x14ac:dyDescent="0.3">
      <c r="A311" s="29" t="s">
        <v>815</v>
      </c>
      <c r="B311" t="s">
        <v>814</v>
      </c>
      <c r="C311" s="30" t="e">
        <f>VLOOKUP(A311,Tabela2[[#All],[SKU]:[VALOR UNITÁRIO]],3,FALSE)</f>
        <v>#N/A</v>
      </c>
      <c r="D311" s="2" t="s">
        <v>2522</v>
      </c>
      <c r="E311" t="e">
        <f>VLOOKUP(A311,Tabela2[[#All],[SKU]:[VIGÊNCIA]],2,FALSE)</f>
        <v>#N/A</v>
      </c>
      <c r="F311" s="2" t="s">
        <v>215</v>
      </c>
      <c r="G311" s="31" t="s">
        <v>1897</v>
      </c>
    </row>
    <row r="312" spans="1:7" x14ac:dyDescent="0.3">
      <c r="A312" s="29" t="s">
        <v>817</v>
      </c>
      <c r="B312" t="s">
        <v>816</v>
      </c>
      <c r="C312" s="30" t="e">
        <f>VLOOKUP(A312,Tabela2[[#All],[SKU]:[VALOR UNITÁRIO]],3,FALSE)</f>
        <v>#N/A</v>
      </c>
      <c r="D312" s="2" t="s">
        <v>2522</v>
      </c>
      <c r="E312" t="e">
        <f>VLOOKUP(A312,Tabela2[[#All],[SKU]:[VIGÊNCIA]],2,FALSE)</f>
        <v>#N/A</v>
      </c>
      <c r="F312" s="2" t="s">
        <v>215</v>
      </c>
      <c r="G312" s="31" t="s">
        <v>1897</v>
      </c>
    </row>
    <row r="313" spans="1:7" x14ac:dyDescent="0.3">
      <c r="A313" s="29" t="s">
        <v>819</v>
      </c>
      <c r="B313" t="s">
        <v>818</v>
      </c>
      <c r="C313" s="30" t="e">
        <f>VLOOKUP(A313,Tabela2[[#All],[SKU]:[VALOR UNITÁRIO]],3,FALSE)</f>
        <v>#N/A</v>
      </c>
      <c r="D313" s="2" t="s">
        <v>2522</v>
      </c>
      <c r="E313" t="e">
        <f>VLOOKUP(A313,Tabela2[[#All],[SKU]:[VIGÊNCIA]],2,FALSE)</f>
        <v>#N/A</v>
      </c>
      <c r="F313" s="2" t="s">
        <v>215</v>
      </c>
      <c r="G313" s="31" t="s">
        <v>1897</v>
      </c>
    </row>
    <row r="314" spans="1:7" x14ac:dyDescent="0.3">
      <c r="A314" s="29" t="s">
        <v>821</v>
      </c>
      <c r="B314" t="s">
        <v>820</v>
      </c>
      <c r="C314" s="30" t="e">
        <f>VLOOKUP(A314,Tabela2[[#All],[SKU]:[VALOR UNITÁRIO]],3,FALSE)</f>
        <v>#N/A</v>
      </c>
      <c r="D314" s="2" t="s">
        <v>2522</v>
      </c>
      <c r="E314" t="e">
        <f>VLOOKUP(A314,Tabela2[[#All],[SKU]:[VIGÊNCIA]],2,FALSE)</f>
        <v>#N/A</v>
      </c>
      <c r="F314" s="2" t="s">
        <v>215</v>
      </c>
      <c r="G314" s="31" t="s">
        <v>1897</v>
      </c>
    </row>
    <row r="315" spans="1:7" x14ac:dyDescent="0.3">
      <c r="A315" s="29" t="s">
        <v>823</v>
      </c>
      <c r="B315" t="s">
        <v>822</v>
      </c>
      <c r="C315" s="30" t="e">
        <f>VLOOKUP(A315,Tabela2[[#All],[SKU]:[VALOR UNITÁRIO]],3,FALSE)</f>
        <v>#N/A</v>
      </c>
      <c r="D315" s="2" t="s">
        <v>2522</v>
      </c>
      <c r="E315" t="e">
        <f>VLOOKUP(A315,Tabela2[[#All],[SKU]:[VIGÊNCIA]],2,FALSE)</f>
        <v>#N/A</v>
      </c>
      <c r="F315" s="2" t="s">
        <v>215</v>
      </c>
      <c r="G315" s="31" t="s">
        <v>1897</v>
      </c>
    </row>
    <row r="316" spans="1:7" x14ac:dyDescent="0.3">
      <c r="A316" s="29" t="s">
        <v>825</v>
      </c>
      <c r="B316" t="s">
        <v>824</v>
      </c>
      <c r="C316" s="30" t="e">
        <f>VLOOKUP(A316,Tabela2[[#All],[SKU]:[VALOR UNITÁRIO]],3,FALSE)</f>
        <v>#N/A</v>
      </c>
      <c r="D316" s="2" t="s">
        <v>2522</v>
      </c>
      <c r="E316" t="e">
        <f>VLOOKUP(A316,Tabela2[[#All],[SKU]:[VIGÊNCIA]],2,FALSE)</f>
        <v>#N/A</v>
      </c>
      <c r="F316" s="2" t="s">
        <v>215</v>
      </c>
      <c r="G316" s="31" t="s">
        <v>1897</v>
      </c>
    </row>
    <row r="317" spans="1:7" x14ac:dyDescent="0.3">
      <c r="A317" s="29" t="s">
        <v>827</v>
      </c>
      <c r="B317" t="s">
        <v>826</v>
      </c>
      <c r="C317" s="30" t="e">
        <f>VLOOKUP(A317,Tabela2[[#All],[SKU]:[VALOR UNITÁRIO]],3,FALSE)</f>
        <v>#N/A</v>
      </c>
      <c r="D317" s="2" t="s">
        <v>2522</v>
      </c>
      <c r="E317" t="e">
        <f>VLOOKUP(A317,Tabela2[[#All],[SKU]:[VIGÊNCIA]],2,FALSE)</f>
        <v>#N/A</v>
      </c>
      <c r="F317" s="2" t="s">
        <v>215</v>
      </c>
      <c r="G317" s="31" t="s">
        <v>1897</v>
      </c>
    </row>
    <row r="318" spans="1:7" x14ac:dyDescent="0.3">
      <c r="A318" s="29" t="s">
        <v>829</v>
      </c>
      <c r="B318" t="s">
        <v>828</v>
      </c>
      <c r="C318" s="30" t="e">
        <f>VLOOKUP(A318,Tabela2[[#All],[SKU]:[VALOR UNITÁRIO]],3,FALSE)</f>
        <v>#N/A</v>
      </c>
      <c r="D318" s="2" t="s">
        <v>2522</v>
      </c>
      <c r="E318" t="e">
        <f>VLOOKUP(A318,Tabela2[[#All],[SKU]:[VIGÊNCIA]],2,FALSE)</f>
        <v>#N/A</v>
      </c>
      <c r="F318" s="2" t="s">
        <v>215</v>
      </c>
      <c r="G318" s="31" t="s">
        <v>1897</v>
      </c>
    </row>
    <row r="319" spans="1:7" x14ac:dyDescent="0.3">
      <c r="A319" s="29" t="s">
        <v>831</v>
      </c>
      <c r="B319" t="s">
        <v>830</v>
      </c>
      <c r="C319" s="30" t="e">
        <f>VLOOKUP(A319,Tabela2[[#All],[SKU]:[VALOR UNITÁRIO]],3,FALSE)</f>
        <v>#N/A</v>
      </c>
      <c r="D319" s="2" t="s">
        <v>2522</v>
      </c>
      <c r="E319" t="e">
        <f>VLOOKUP(A319,Tabela2[[#All],[SKU]:[VIGÊNCIA]],2,FALSE)</f>
        <v>#N/A</v>
      </c>
      <c r="F319" s="2" t="s">
        <v>215</v>
      </c>
      <c r="G319" s="31" t="s">
        <v>1897</v>
      </c>
    </row>
    <row r="320" spans="1:7" x14ac:dyDescent="0.3">
      <c r="A320" s="29" t="s">
        <v>833</v>
      </c>
      <c r="B320" t="s">
        <v>832</v>
      </c>
      <c r="C320" s="30" t="e">
        <f>VLOOKUP(A320,Tabela2[[#All],[SKU]:[VALOR UNITÁRIO]],3,FALSE)</f>
        <v>#N/A</v>
      </c>
      <c r="D320" s="2" t="s">
        <v>2522</v>
      </c>
      <c r="E320" t="e">
        <f>VLOOKUP(A320,Tabela2[[#All],[SKU]:[VIGÊNCIA]],2,FALSE)</f>
        <v>#N/A</v>
      </c>
      <c r="F320" s="2" t="s">
        <v>215</v>
      </c>
      <c r="G320" s="31" t="s">
        <v>1897</v>
      </c>
    </row>
    <row r="321" spans="1:7" x14ac:dyDescent="0.3">
      <c r="A321" s="29" t="s">
        <v>835</v>
      </c>
      <c r="B321" t="s">
        <v>834</v>
      </c>
      <c r="C321" s="30" t="e">
        <f>VLOOKUP(A321,Tabela2[[#All],[SKU]:[VALOR UNITÁRIO]],3,FALSE)</f>
        <v>#N/A</v>
      </c>
      <c r="D321" s="2" t="s">
        <v>2522</v>
      </c>
      <c r="E321" t="e">
        <f>VLOOKUP(A321,Tabela2[[#All],[SKU]:[VIGÊNCIA]],2,FALSE)</f>
        <v>#N/A</v>
      </c>
      <c r="F321" s="2" t="s">
        <v>215</v>
      </c>
      <c r="G321" s="31" t="s">
        <v>1897</v>
      </c>
    </row>
    <row r="322" spans="1:7" x14ac:dyDescent="0.3">
      <c r="A322" s="29" t="s">
        <v>837</v>
      </c>
      <c r="B322" t="s">
        <v>836</v>
      </c>
      <c r="C322" s="30" t="e">
        <f>VLOOKUP(A322,Tabela2[[#All],[SKU]:[VALOR UNITÁRIO]],3,FALSE)</f>
        <v>#N/A</v>
      </c>
      <c r="D322" s="2" t="s">
        <v>2522</v>
      </c>
      <c r="E322" t="e">
        <f>VLOOKUP(A322,Tabela2[[#All],[SKU]:[VIGÊNCIA]],2,FALSE)</f>
        <v>#N/A</v>
      </c>
      <c r="F322" s="2" t="s">
        <v>215</v>
      </c>
      <c r="G322" s="31" t="s">
        <v>1897</v>
      </c>
    </row>
    <row r="323" spans="1:7" x14ac:dyDescent="0.3">
      <c r="A323" s="29" t="s">
        <v>839</v>
      </c>
      <c r="B323" t="s">
        <v>838</v>
      </c>
      <c r="C323" s="30" t="e">
        <f>VLOOKUP(A323,Tabela2[[#All],[SKU]:[VALOR UNITÁRIO]],3,FALSE)</f>
        <v>#N/A</v>
      </c>
      <c r="D323" s="2" t="s">
        <v>2522</v>
      </c>
      <c r="E323" t="e">
        <f>VLOOKUP(A323,Tabela2[[#All],[SKU]:[VIGÊNCIA]],2,FALSE)</f>
        <v>#N/A</v>
      </c>
      <c r="F323" s="2" t="s">
        <v>215</v>
      </c>
      <c r="G323" s="31" t="s">
        <v>1897</v>
      </c>
    </row>
    <row r="324" spans="1:7" x14ac:dyDescent="0.3">
      <c r="A324" s="29" t="s">
        <v>841</v>
      </c>
      <c r="B324" t="s">
        <v>840</v>
      </c>
      <c r="C324" s="30" t="e">
        <f>VLOOKUP(A324,Tabela2[[#All],[SKU]:[VALOR UNITÁRIO]],3,FALSE)</f>
        <v>#N/A</v>
      </c>
      <c r="D324" s="2" t="s">
        <v>2522</v>
      </c>
      <c r="E324" t="e">
        <f>VLOOKUP(A324,Tabela2[[#All],[SKU]:[VIGÊNCIA]],2,FALSE)</f>
        <v>#N/A</v>
      </c>
      <c r="F324" s="2" t="s">
        <v>215</v>
      </c>
      <c r="G324" s="31" t="s">
        <v>1897</v>
      </c>
    </row>
    <row r="325" spans="1:7" x14ac:dyDescent="0.3">
      <c r="A325" s="29" t="s">
        <v>843</v>
      </c>
      <c r="B325" t="s">
        <v>842</v>
      </c>
      <c r="C325" s="30" t="e">
        <f>VLOOKUP(A325,Tabela2[[#All],[SKU]:[VALOR UNITÁRIO]],3,FALSE)</f>
        <v>#N/A</v>
      </c>
      <c r="D325" s="2" t="s">
        <v>2522</v>
      </c>
      <c r="E325" t="e">
        <f>VLOOKUP(A325,Tabela2[[#All],[SKU]:[VIGÊNCIA]],2,FALSE)</f>
        <v>#N/A</v>
      </c>
      <c r="F325" s="2" t="s">
        <v>215</v>
      </c>
      <c r="G325" s="31" t="s">
        <v>1897</v>
      </c>
    </row>
    <row r="326" spans="1:7" x14ac:dyDescent="0.3">
      <c r="A326" s="29" t="s">
        <v>845</v>
      </c>
      <c r="B326" t="s">
        <v>844</v>
      </c>
      <c r="C326" s="30" t="e">
        <f>VLOOKUP(A326,Tabela2[[#All],[SKU]:[VALOR UNITÁRIO]],3,FALSE)</f>
        <v>#N/A</v>
      </c>
      <c r="D326" s="2" t="s">
        <v>2522</v>
      </c>
      <c r="E326" t="e">
        <f>VLOOKUP(A326,Tabela2[[#All],[SKU]:[VIGÊNCIA]],2,FALSE)</f>
        <v>#N/A</v>
      </c>
      <c r="F326" s="2" t="s">
        <v>215</v>
      </c>
      <c r="G326" s="31" t="s">
        <v>1897</v>
      </c>
    </row>
    <row r="327" spans="1:7" x14ac:dyDescent="0.3">
      <c r="A327" s="29" t="s">
        <v>847</v>
      </c>
      <c r="B327" t="s">
        <v>846</v>
      </c>
      <c r="C327" s="30" t="e">
        <f>VLOOKUP(A327,Tabela2[[#All],[SKU]:[VALOR UNITÁRIO]],3,FALSE)</f>
        <v>#N/A</v>
      </c>
      <c r="D327" s="2" t="s">
        <v>2522</v>
      </c>
      <c r="E327" t="e">
        <f>VLOOKUP(A327,Tabela2[[#All],[SKU]:[VIGÊNCIA]],2,FALSE)</f>
        <v>#N/A</v>
      </c>
      <c r="F327" s="2" t="s">
        <v>215</v>
      </c>
      <c r="G327" s="31" t="s">
        <v>1897</v>
      </c>
    </row>
    <row r="328" spans="1:7" x14ac:dyDescent="0.3">
      <c r="A328" s="29" t="s">
        <v>849</v>
      </c>
      <c r="B328" t="s">
        <v>848</v>
      </c>
      <c r="C328" s="30" t="e">
        <f>VLOOKUP(A328,Tabela2[[#All],[SKU]:[VALOR UNITÁRIO]],3,FALSE)</f>
        <v>#N/A</v>
      </c>
      <c r="D328" s="2" t="s">
        <v>2522</v>
      </c>
      <c r="E328" t="e">
        <f>VLOOKUP(A328,Tabela2[[#All],[SKU]:[VIGÊNCIA]],2,FALSE)</f>
        <v>#N/A</v>
      </c>
      <c r="F328" s="2" t="s">
        <v>215</v>
      </c>
      <c r="G328" s="31" t="s">
        <v>1897</v>
      </c>
    </row>
    <row r="329" spans="1:7" x14ac:dyDescent="0.3">
      <c r="A329" s="29" t="s">
        <v>851</v>
      </c>
      <c r="B329" t="s">
        <v>850</v>
      </c>
      <c r="C329" s="30" t="e">
        <f>VLOOKUP(A329,Tabela2[[#All],[SKU]:[VALOR UNITÁRIO]],3,FALSE)</f>
        <v>#N/A</v>
      </c>
      <c r="D329" s="2" t="s">
        <v>2522</v>
      </c>
      <c r="E329" t="e">
        <f>VLOOKUP(A329,Tabela2[[#All],[SKU]:[VIGÊNCIA]],2,FALSE)</f>
        <v>#N/A</v>
      </c>
      <c r="F329" s="2" t="s">
        <v>215</v>
      </c>
      <c r="G329" s="31" t="s">
        <v>1897</v>
      </c>
    </row>
    <row r="330" spans="1:7" x14ac:dyDescent="0.3">
      <c r="A330" s="29" t="s">
        <v>853</v>
      </c>
      <c r="B330" t="s">
        <v>852</v>
      </c>
      <c r="C330" s="30" t="e">
        <f>VLOOKUP(A330,Tabela2[[#All],[SKU]:[VALOR UNITÁRIO]],3,FALSE)</f>
        <v>#N/A</v>
      </c>
      <c r="D330" s="2" t="s">
        <v>2522</v>
      </c>
      <c r="E330" t="e">
        <f>VLOOKUP(A330,Tabela2[[#All],[SKU]:[VIGÊNCIA]],2,FALSE)</f>
        <v>#N/A</v>
      </c>
      <c r="F330" s="2" t="s">
        <v>215</v>
      </c>
      <c r="G330" s="31" t="s">
        <v>1897</v>
      </c>
    </row>
    <row r="331" spans="1:7" x14ac:dyDescent="0.3">
      <c r="A331" s="29" t="s">
        <v>855</v>
      </c>
      <c r="B331" t="s">
        <v>854</v>
      </c>
      <c r="C331" s="30" t="e">
        <f>VLOOKUP(A331,Tabela2[[#All],[SKU]:[VALOR UNITÁRIO]],3,FALSE)</f>
        <v>#N/A</v>
      </c>
      <c r="D331" s="2" t="s">
        <v>2522</v>
      </c>
      <c r="E331" t="e">
        <f>VLOOKUP(A331,Tabela2[[#All],[SKU]:[VIGÊNCIA]],2,FALSE)</f>
        <v>#N/A</v>
      </c>
      <c r="F331" s="2" t="s">
        <v>215</v>
      </c>
      <c r="G331" s="31" t="s">
        <v>1897</v>
      </c>
    </row>
    <row r="332" spans="1:7" x14ac:dyDescent="0.3">
      <c r="A332" s="29" t="s">
        <v>857</v>
      </c>
      <c r="B332" t="s">
        <v>856</v>
      </c>
      <c r="C332" s="30" t="e">
        <f>VLOOKUP(A332,Tabela2[[#All],[SKU]:[VALOR UNITÁRIO]],3,FALSE)</f>
        <v>#N/A</v>
      </c>
      <c r="D332" s="2" t="s">
        <v>2522</v>
      </c>
      <c r="E332" t="e">
        <f>VLOOKUP(A332,Tabela2[[#All],[SKU]:[VIGÊNCIA]],2,FALSE)</f>
        <v>#N/A</v>
      </c>
      <c r="F332" s="2" t="s">
        <v>215</v>
      </c>
      <c r="G332" s="31" t="s">
        <v>1897</v>
      </c>
    </row>
    <row r="333" spans="1:7" x14ac:dyDescent="0.3">
      <c r="A333" s="29" t="s">
        <v>859</v>
      </c>
      <c r="B333" t="s">
        <v>858</v>
      </c>
      <c r="C333" s="30" t="e">
        <f>VLOOKUP(A333,Tabela2[[#All],[SKU]:[VALOR UNITÁRIO]],3,FALSE)</f>
        <v>#N/A</v>
      </c>
      <c r="D333" s="2" t="s">
        <v>2522</v>
      </c>
      <c r="E333" t="e">
        <f>VLOOKUP(A333,Tabela2[[#All],[SKU]:[VIGÊNCIA]],2,FALSE)</f>
        <v>#N/A</v>
      </c>
      <c r="F333" s="2" t="s">
        <v>215</v>
      </c>
      <c r="G333" s="31" t="s">
        <v>1897</v>
      </c>
    </row>
    <row r="334" spans="1:7" x14ac:dyDescent="0.3">
      <c r="A334" s="29" t="s">
        <v>861</v>
      </c>
      <c r="B334" t="s">
        <v>860</v>
      </c>
      <c r="C334" s="30" t="e">
        <f>VLOOKUP(A334,Tabela2[[#All],[SKU]:[VALOR UNITÁRIO]],3,FALSE)</f>
        <v>#N/A</v>
      </c>
      <c r="D334" s="2" t="s">
        <v>2522</v>
      </c>
      <c r="E334" t="e">
        <f>VLOOKUP(A334,Tabela2[[#All],[SKU]:[VIGÊNCIA]],2,FALSE)</f>
        <v>#N/A</v>
      </c>
      <c r="F334" s="2" t="s">
        <v>215</v>
      </c>
      <c r="G334" s="31" t="s">
        <v>1897</v>
      </c>
    </row>
    <row r="335" spans="1:7" x14ac:dyDescent="0.3">
      <c r="A335" s="29" t="s">
        <v>863</v>
      </c>
      <c r="B335" t="s">
        <v>862</v>
      </c>
      <c r="C335" s="30" t="e">
        <f>VLOOKUP(A335,Tabela2[[#All],[SKU]:[VALOR UNITÁRIO]],3,FALSE)</f>
        <v>#N/A</v>
      </c>
      <c r="D335" s="2" t="s">
        <v>2522</v>
      </c>
      <c r="E335" t="e">
        <f>VLOOKUP(A335,Tabela2[[#All],[SKU]:[VIGÊNCIA]],2,FALSE)</f>
        <v>#N/A</v>
      </c>
      <c r="F335" s="2" t="s">
        <v>215</v>
      </c>
      <c r="G335" s="31" t="s">
        <v>1897</v>
      </c>
    </row>
    <row r="336" spans="1:7" x14ac:dyDescent="0.3">
      <c r="A336" s="29" t="s">
        <v>865</v>
      </c>
      <c r="B336" t="s">
        <v>864</v>
      </c>
      <c r="C336" s="30" t="e">
        <f>VLOOKUP(A336,Tabela2[[#All],[SKU]:[VALOR UNITÁRIO]],3,FALSE)</f>
        <v>#N/A</v>
      </c>
      <c r="D336" s="2" t="s">
        <v>2522</v>
      </c>
      <c r="E336" t="e">
        <f>VLOOKUP(A336,Tabela2[[#All],[SKU]:[VIGÊNCIA]],2,FALSE)</f>
        <v>#N/A</v>
      </c>
      <c r="F336" s="2" t="s">
        <v>215</v>
      </c>
      <c r="G336" s="31" t="s">
        <v>1897</v>
      </c>
    </row>
    <row r="337" spans="1:7" x14ac:dyDescent="0.3">
      <c r="A337" s="29" t="s">
        <v>867</v>
      </c>
      <c r="B337" t="s">
        <v>866</v>
      </c>
      <c r="C337" s="30" t="e">
        <f>VLOOKUP(A337,Tabela2[[#All],[SKU]:[VALOR UNITÁRIO]],3,FALSE)</f>
        <v>#N/A</v>
      </c>
      <c r="D337" s="2" t="s">
        <v>2522</v>
      </c>
      <c r="E337" t="e">
        <f>VLOOKUP(A337,Tabela2[[#All],[SKU]:[VIGÊNCIA]],2,FALSE)</f>
        <v>#N/A</v>
      </c>
      <c r="F337" s="2" t="s">
        <v>215</v>
      </c>
      <c r="G337" s="31" t="s">
        <v>1897</v>
      </c>
    </row>
    <row r="338" spans="1:7" x14ac:dyDescent="0.3">
      <c r="A338" s="29" t="s">
        <v>869</v>
      </c>
      <c r="B338" t="s">
        <v>868</v>
      </c>
      <c r="C338" s="30" t="e">
        <f>VLOOKUP(A338,Tabela2[[#All],[SKU]:[VALOR UNITÁRIO]],3,FALSE)</f>
        <v>#N/A</v>
      </c>
      <c r="D338" s="2" t="s">
        <v>2522</v>
      </c>
      <c r="E338" t="e">
        <f>VLOOKUP(A338,Tabela2[[#All],[SKU]:[VIGÊNCIA]],2,FALSE)</f>
        <v>#N/A</v>
      </c>
      <c r="F338" s="2" t="s">
        <v>215</v>
      </c>
      <c r="G338" s="31" t="s">
        <v>1897</v>
      </c>
    </row>
    <row r="339" spans="1:7" x14ac:dyDescent="0.3">
      <c r="A339" s="29" t="s">
        <v>871</v>
      </c>
      <c r="B339" t="s">
        <v>870</v>
      </c>
      <c r="C339" s="30" t="e">
        <f>VLOOKUP(A339,Tabela2[[#All],[SKU]:[VALOR UNITÁRIO]],3,FALSE)</f>
        <v>#N/A</v>
      </c>
      <c r="D339" s="2" t="s">
        <v>2522</v>
      </c>
      <c r="E339" t="e">
        <f>VLOOKUP(A339,Tabela2[[#All],[SKU]:[VIGÊNCIA]],2,FALSE)</f>
        <v>#N/A</v>
      </c>
      <c r="F339" s="2" t="s">
        <v>215</v>
      </c>
      <c r="G339" s="31" t="s">
        <v>1897</v>
      </c>
    </row>
    <row r="340" spans="1:7" x14ac:dyDescent="0.3">
      <c r="A340" s="29" t="s">
        <v>873</v>
      </c>
      <c r="B340" t="s">
        <v>872</v>
      </c>
      <c r="C340" s="30" t="e">
        <f>VLOOKUP(A340,Tabela2[[#All],[SKU]:[VALOR UNITÁRIO]],3,FALSE)</f>
        <v>#N/A</v>
      </c>
      <c r="D340" s="2" t="s">
        <v>2522</v>
      </c>
      <c r="E340" t="e">
        <f>VLOOKUP(A340,Tabela2[[#All],[SKU]:[VIGÊNCIA]],2,FALSE)</f>
        <v>#N/A</v>
      </c>
      <c r="F340" s="2" t="s">
        <v>215</v>
      </c>
      <c r="G340" s="31" t="s">
        <v>1897</v>
      </c>
    </row>
    <row r="341" spans="1:7" x14ac:dyDescent="0.3">
      <c r="A341" s="29" t="s">
        <v>875</v>
      </c>
      <c r="B341" t="s">
        <v>874</v>
      </c>
      <c r="C341" s="30" t="e">
        <f>VLOOKUP(A341,Tabela2[[#All],[SKU]:[VALOR UNITÁRIO]],3,FALSE)</f>
        <v>#N/A</v>
      </c>
      <c r="D341" s="2" t="s">
        <v>2522</v>
      </c>
      <c r="E341" t="e">
        <f>VLOOKUP(A341,Tabela2[[#All],[SKU]:[VIGÊNCIA]],2,FALSE)</f>
        <v>#N/A</v>
      </c>
      <c r="F341" s="2" t="s">
        <v>215</v>
      </c>
      <c r="G341" s="31" t="s">
        <v>1897</v>
      </c>
    </row>
    <row r="342" spans="1:7" x14ac:dyDescent="0.3">
      <c r="A342" s="29" t="s">
        <v>877</v>
      </c>
      <c r="B342" t="s">
        <v>876</v>
      </c>
      <c r="C342" s="30" t="e">
        <f>VLOOKUP(A342,Tabela2[[#All],[SKU]:[VALOR UNITÁRIO]],3,FALSE)</f>
        <v>#N/A</v>
      </c>
      <c r="D342" s="2" t="s">
        <v>2522</v>
      </c>
      <c r="E342" t="e">
        <f>VLOOKUP(A342,Tabela2[[#All],[SKU]:[VIGÊNCIA]],2,FALSE)</f>
        <v>#N/A</v>
      </c>
      <c r="F342" s="2" t="s">
        <v>215</v>
      </c>
      <c r="G342" s="31" t="s">
        <v>1897</v>
      </c>
    </row>
    <row r="343" spans="1:7" x14ac:dyDescent="0.3">
      <c r="A343" s="29" t="s">
        <v>879</v>
      </c>
      <c r="B343" t="s">
        <v>878</v>
      </c>
      <c r="C343" s="30" t="e">
        <f>VLOOKUP(A343,Tabela2[[#All],[SKU]:[VALOR UNITÁRIO]],3,FALSE)</f>
        <v>#N/A</v>
      </c>
      <c r="D343" s="2" t="s">
        <v>2522</v>
      </c>
      <c r="E343" t="e">
        <f>VLOOKUP(A343,Tabela2[[#All],[SKU]:[VIGÊNCIA]],2,FALSE)</f>
        <v>#N/A</v>
      </c>
      <c r="F343" s="2" t="s">
        <v>215</v>
      </c>
      <c r="G343" s="31" t="s">
        <v>1897</v>
      </c>
    </row>
    <row r="344" spans="1:7" x14ac:dyDescent="0.3">
      <c r="A344" s="29" t="s">
        <v>881</v>
      </c>
      <c r="B344" t="s">
        <v>880</v>
      </c>
      <c r="C344" s="30" t="e">
        <f>VLOOKUP(A344,Tabela2[[#All],[SKU]:[VALOR UNITÁRIO]],3,FALSE)</f>
        <v>#N/A</v>
      </c>
      <c r="D344" s="2" t="s">
        <v>2522</v>
      </c>
      <c r="E344" t="e">
        <f>VLOOKUP(A344,Tabela2[[#All],[SKU]:[VIGÊNCIA]],2,FALSE)</f>
        <v>#N/A</v>
      </c>
      <c r="F344" s="2" t="s">
        <v>215</v>
      </c>
      <c r="G344" s="31" t="s">
        <v>1897</v>
      </c>
    </row>
    <row r="345" spans="1:7" x14ac:dyDescent="0.3">
      <c r="A345" s="29" t="s">
        <v>883</v>
      </c>
      <c r="B345" t="s">
        <v>882</v>
      </c>
      <c r="C345" s="30" t="e">
        <f>VLOOKUP(A345,Tabela2[[#All],[SKU]:[VALOR UNITÁRIO]],3,FALSE)</f>
        <v>#N/A</v>
      </c>
      <c r="D345" s="2" t="s">
        <v>2522</v>
      </c>
      <c r="E345" t="e">
        <f>VLOOKUP(A345,Tabela2[[#All],[SKU]:[VIGÊNCIA]],2,FALSE)</f>
        <v>#N/A</v>
      </c>
      <c r="F345" s="2" t="s">
        <v>215</v>
      </c>
      <c r="G345" s="31" t="s">
        <v>1897</v>
      </c>
    </row>
    <row r="346" spans="1:7" x14ac:dyDescent="0.3">
      <c r="A346" s="29" t="s">
        <v>885</v>
      </c>
      <c r="B346" t="s">
        <v>884</v>
      </c>
      <c r="C346" s="30" t="e">
        <f>VLOOKUP(A346,Tabela2[[#All],[SKU]:[VALOR UNITÁRIO]],3,FALSE)</f>
        <v>#N/A</v>
      </c>
      <c r="D346" s="2" t="s">
        <v>2522</v>
      </c>
      <c r="E346" t="e">
        <f>VLOOKUP(A346,Tabela2[[#All],[SKU]:[VIGÊNCIA]],2,FALSE)</f>
        <v>#N/A</v>
      </c>
      <c r="F346" s="2" t="s">
        <v>215</v>
      </c>
      <c r="G346" s="31" t="s">
        <v>1897</v>
      </c>
    </row>
    <row r="347" spans="1:7" x14ac:dyDescent="0.3">
      <c r="A347" s="29" t="s">
        <v>887</v>
      </c>
      <c r="B347" t="s">
        <v>886</v>
      </c>
      <c r="C347" s="30" t="e">
        <f>VLOOKUP(A347,Tabela2[[#All],[SKU]:[VALOR UNITÁRIO]],3,FALSE)</f>
        <v>#N/A</v>
      </c>
      <c r="D347" s="2" t="s">
        <v>2522</v>
      </c>
      <c r="E347" t="e">
        <f>VLOOKUP(A347,Tabela2[[#All],[SKU]:[VIGÊNCIA]],2,FALSE)</f>
        <v>#N/A</v>
      </c>
      <c r="F347" s="2" t="s">
        <v>215</v>
      </c>
      <c r="G347" s="31" t="s">
        <v>1897</v>
      </c>
    </row>
    <row r="348" spans="1:7" x14ac:dyDescent="0.3">
      <c r="A348" s="29" t="s">
        <v>889</v>
      </c>
      <c r="B348" t="s">
        <v>888</v>
      </c>
      <c r="C348" s="30" t="e">
        <f>VLOOKUP(A348,Tabela2[[#All],[SKU]:[VALOR UNITÁRIO]],3,FALSE)</f>
        <v>#N/A</v>
      </c>
      <c r="D348" s="2" t="s">
        <v>2522</v>
      </c>
      <c r="E348" t="e">
        <f>VLOOKUP(A348,Tabela2[[#All],[SKU]:[VIGÊNCIA]],2,FALSE)</f>
        <v>#N/A</v>
      </c>
      <c r="F348" s="2" t="s">
        <v>215</v>
      </c>
      <c r="G348" s="31" t="s">
        <v>1897</v>
      </c>
    </row>
    <row r="349" spans="1:7" x14ac:dyDescent="0.3">
      <c r="A349" s="29" t="s">
        <v>891</v>
      </c>
      <c r="B349" t="s">
        <v>890</v>
      </c>
      <c r="C349" s="30" t="e">
        <f>VLOOKUP(A349,Tabela2[[#All],[SKU]:[VALOR UNITÁRIO]],3,FALSE)</f>
        <v>#N/A</v>
      </c>
      <c r="D349" s="2" t="s">
        <v>2522</v>
      </c>
      <c r="E349" t="e">
        <f>VLOOKUP(A349,Tabela2[[#All],[SKU]:[VIGÊNCIA]],2,FALSE)</f>
        <v>#N/A</v>
      </c>
      <c r="F349" s="2" t="s">
        <v>215</v>
      </c>
      <c r="G349" s="31" t="s">
        <v>1897</v>
      </c>
    </row>
    <row r="350" spans="1:7" x14ac:dyDescent="0.3">
      <c r="A350" s="29" t="s">
        <v>893</v>
      </c>
      <c r="B350" t="s">
        <v>892</v>
      </c>
      <c r="C350" s="30" t="e">
        <f>VLOOKUP(A350,Tabela2[[#All],[SKU]:[VALOR UNITÁRIO]],3,FALSE)</f>
        <v>#N/A</v>
      </c>
      <c r="D350" s="2" t="s">
        <v>2522</v>
      </c>
      <c r="E350" t="e">
        <f>VLOOKUP(A350,Tabela2[[#All],[SKU]:[VIGÊNCIA]],2,FALSE)</f>
        <v>#N/A</v>
      </c>
      <c r="F350" s="2" t="s">
        <v>215</v>
      </c>
      <c r="G350" s="31" t="s">
        <v>1897</v>
      </c>
    </row>
    <row r="351" spans="1:7" x14ac:dyDescent="0.3">
      <c r="A351" s="29" t="s">
        <v>895</v>
      </c>
      <c r="B351" t="s">
        <v>894</v>
      </c>
      <c r="C351" s="30" t="e">
        <f>VLOOKUP(A351,Tabela2[[#All],[SKU]:[VALOR UNITÁRIO]],3,FALSE)</f>
        <v>#N/A</v>
      </c>
      <c r="D351" s="2" t="s">
        <v>2522</v>
      </c>
      <c r="E351" t="e">
        <f>VLOOKUP(A351,Tabela2[[#All],[SKU]:[VIGÊNCIA]],2,FALSE)</f>
        <v>#N/A</v>
      </c>
      <c r="F351" s="2" t="s">
        <v>215</v>
      </c>
      <c r="G351" s="31" t="s">
        <v>1897</v>
      </c>
    </row>
    <row r="352" spans="1:7" x14ac:dyDescent="0.3">
      <c r="A352" s="29" t="s">
        <v>897</v>
      </c>
      <c r="B352" t="s">
        <v>896</v>
      </c>
      <c r="C352" s="30" t="e">
        <f>VLOOKUP(A352,Tabela2[[#All],[SKU]:[VALOR UNITÁRIO]],3,FALSE)</f>
        <v>#N/A</v>
      </c>
      <c r="D352" s="2" t="s">
        <v>2522</v>
      </c>
      <c r="E352" t="e">
        <f>VLOOKUP(A352,Tabela2[[#All],[SKU]:[VIGÊNCIA]],2,FALSE)</f>
        <v>#N/A</v>
      </c>
      <c r="F352" s="2" t="s">
        <v>215</v>
      </c>
      <c r="G352" s="31" t="s">
        <v>1897</v>
      </c>
    </row>
    <row r="353" spans="1:7" x14ac:dyDescent="0.3">
      <c r="A353" s="29" t="s">
        <v>899</v>
      </c>
      <c r="B353" t="s">
        <v>898</v>
      </c>
      <c r="C353" s="30" t="e">
        <f>VLOOKUP(A353,Tabela2[[#All],[SKU]:[VALOR UNITÁRIO]],3,FALSE)</f>
        <v>#N/A</v>
      </c>
      <c r="D353" s="2" t="s">
        <v>2522</v>
      </c>
      <c r="E353" t="e">
        <f>VLOOKUP(A353,Tabela2[[#All],[SKU]:[VIGÊNCIA]],2,FALSE)</f>
        <v>#N/A</v>
      </c>
      <c r="F353" s="2" t="s">
        <v>215</v>
      </c>
      <c r="G353" s="31" t="s">
        <v>1897</v>
      </c>
    </row>
    <row r="354" spans="1:7" x14ac:dyDescent="0.3">
      <c r="A354" s="29" t="s">
        <v>901</v>
      </c>
      <c r="B354" t="s">
        <v>900</v>
      </c>
      <c r="C354" s="30" t="e">
        <f>VLOOKUP(A354,Tabela2[[#All],[SKU]:[VALOR UNITÁRIO]],3,FALSE)</f>
        <v>#N/A</v>
      </c>
      <c r="D354" s="2" t="s">
        <v>2522</v>
      </c>
      <c r="E354" t="e">
        <f>VLOOKUP(A354,Tabela2[[#All],[SKU]:[VIGÊNCIA]],2,FALSE)</f>
        <v>#N/A</v>
      </c>
      <c r="F354" s="2" t="s">
        <v>215</v>
      </c>
      <c r="G354" s="31" t="s">
        <v>1897</v>
      </c>
    </row>
    <row r="355" spans="1:7" x14ac:dyDescent="0.3">
      <c r="A355" s="29" t="s">
        <v>903</v>
      </c>
      <c r="B355" t="s">
        <v>902</v>
      </c>
      <c r="C355" s="30" t="e">
        <f>VLOOKUP(A355,Tabela2[[#All],[SKU]:[VALOR UNITÁRIO]],3,FALSE)</f>
        <v>#N/A</v>
      </c>
      <c r="D355" s="2" t="s">
        <v>2522</v>
      </c>
      <c r="E355" t="e">
        <f>VLOOKUP(A355,Tabela2[[#All],[SKU]:[VIGÊNCIA]],2,FALSE)</f>
        <v>#N/A</v>
      </c>
      <c r="F355" s="2" t="s">
        <v>215</v>
      </c>
      <c r="G355" s="31" t="s">
        <v>1897</v>
      </c>
    </row>
    <row r="356" spans="1:7" x14ac:dyDescent="0.3">
      <c r="A356" s="29" t="s">
        <v>905</v>
      </c>
      <c r="B356" t="s">
        <v>904</v>
      </c>
      <c r="C356" s="30" t="e">
        <f>VLOOKUP(A356,Tabela2[[#All],[SKU]:[VALOR UNITÁRIO]],3,FALSE)</f>
        <v>#N/A</v>
      </c>
      <c r="D356" s="2" t="s">
        <v>2522</v>
      </c>
      <c r="E356" t="e">
        <f>VLOOKUP(A356,Tabela2[[#All],[SKU]:[VIGÊNCIA]],2,FALSE)</f>
        <v>#N/A</v>
      </c>
      <c r="F356" s="2" t="s">
        <v>215</v>
      </c>
      <c r="G356" s="31" t="s">
        <v>1897</v>
      </c>
    </row>
    <row r="357" spans="1:7" x14ac:dyDescent="0.3">
      <c r="A357" s="29" t="s">
        <v>907</v>
      </c>
      <c r="B357" t="s">
        <v>906</v>
      </c>
      <c r="C357" s="30" t="e">
        <f>VLOOKUP(A357,Tabela2[[#All],[SKU]:[VALOR UNITÁRIO]],3,FALSE)</f>
        <v>#N/A</v>
      </c>
      <c r="D357" s="2" t="s">
        <v>2522</v>
      </c>
      <c r="E357" t="e">
        <f>VLOOKUP(A357,Tabela2[[#All],[SKU]:[VIGÊNCIA]],2,FALSE)</f>
        <v>#N/A</v>
      </c>
      <c r="F357" s="2" t="s">
        <v>215</v>
      </c>
      <c r="G357" s="31" t="s">
        <v>1897</v>
      </c>
    </row>
    <row r="358" spans="1:7" x14ac:dyDescent="0.3">
      <c r="A358" s="29" t="s">
        <v>909</v>
      </c>
      <c r="B358" t="s">
        <v>908</v>
      </c>
      <c r="C358" s="30" t="e">
        <f>VLOOKUP(A358,Tabela2[[#All],[SKU]:[VALOR UNITÁRIO]],3,FALSE)</f>
        <v>#N/A</v>
      </c>
      <c r="D358" s="2" t="s">
        <v>2522</v>
      </c>
      <c r="E358" t="e">
        <f>VLOOKUP(A358,Tabela2[[#All],[SKU]:[VIGÊNCIA]],2,FALSE)</f>
        <v>#N/A</v>
      </c>
      <c r="F358" s="2" t="s">
        <v>215</v>
      </c>
      <c r="G358" s="31" t="s">
        <v>1897</v>
      </c>
    </row>
    <row r="359" spans="1:7" x14ac:dyDescent="0.3">
      <c r="A359" s="29" t="s">
        <v>911</v>
      </c>
      <c r="B359" t="s">
        <v>910</v>
      </c>
      <c r="C359" s="30" t="e">
        <f>VLOOKUP(A359,Tabela2[[#All],[SKU]:[VALOR UNITÁRIO]],3,FALSE)</f>
        <v>#N/A</v>
      </c>
      <c r="D359" s="2" t="s">
        <v>2522</v>
      </c>
      <c r="E359" t="e">
        <f>VLOOKUP(A359,Tabela2[[#All],[SKU]:[VIGÊNCIA]],2,FALSE)</f>
        <v>#N/A</v>
      </c>
      <c r="F359" s="2" t="s">
        <v>215</v>
      </c>
      <c r="G359" s="31" t="s">
        <v>1897</v>
      </c>
    </row>
    <row r="360" spans="1:7" x14ac:dyDescent="0.3">
      <c r="A360" s="29" t="s">
        <v>913</v>
      </c>
      <c r="B360" t="s">
        <v>912</v>
      </c>
      <c r="C360" s="30" t="e">
        <f>VLOOKUP(A360,Tabela2[[#All],[SKU]:[VALOR UNITÁRIO]],3,FALSE)</f>
        <v>#N/A</v>
      </c>
      <c r="D360" s="2" t="s">
        <v>2522</v>
      </c>
      <c r="E360" t="e">
        <f>VLOOKUP(A360,Tabela2[[#All],[SKU]:[VIGÊNCIA]],2,FALSE)</f>
        <v>#N/A</v>
      </c>
      <c r="F360" s="2" t="s">
        <v>215</v>
      </c>
      <c r="G360" s="31" t="s">
        <v>1897</v>
      </c>
    </row>
    <row r="361" spans="1:7" x14ac:dyDescent="0.3">
      <c r="A361" s="29" t="s">
        <v>915</v>
      </c>
      <c r="B361" t="s">
        <v>914</v>
      </c>
      <c r="C361" s="30" t="e">
        <f>VLOOKUP(A361,Tabela2[[#All],[SKU]:[VALOR UNITÁRIO]],3,FALSE)</f>
        <v>#N/A</v>
      </c>
      <c r="D361" s="2" t="s">
        <v>2522</v>
      </c>
      <c r="E361" t="e">
        <f>VLOOKUP(A361,Tabela2[[#All],[SKU]:[VIGÊNCIA]],2,FALSE)</f>
        <v>#N/A</v>
      </c>
      <c r="F361" s="2" t="s">
        <v>215</v>
      </c>
      <c r="G361" s="31" t="s">
        <v>1897</v>
      </c>
    </row>
    <row r="362" spans="1:7" x14ac:dyDescent="0.3">
      <c r="A362" s="29" t="s">
        <v>917</v>
      </c>
      <c r="B362" t="s">
        <v>916</v>
      </c>
      <c r="C362" s="30" t="e">
        <f>VLOOKUP(A362,Tabela2[[#All],[SKU]:[VALOR UNITÁRIO]],3,FALSE)</f>
        <v>#N/A</v>
      </c>
      <c r="D362" s="2" t="s">
        <v>2522</v>
      </c>
      <c r="E362" t="e">
        <f>VLOOKUP(A362,Tabela2[[#All],[SKU]:[VIGÊNCIA]],2,FALSE)</f>
        <v>#N/A</v>
      </c>
      <c r="F362" s="2" t="s">
        <v>215</v>
      </c>
      <c r="G362" s="31" t="s">
        <v>1897</v>
      </c>
    </row>
    <row r="363" spans="1:7" x14ac:dyDescent="0.3">
      <c r="A363" s="29" t="s">
        <v>919</v>
      </c>
      <c r="B363" t="s">
        <v>918</v>
      </c>
      <c r="C363" s="30" t="e">
        <f>VLOOKUP(A363,Tabela2[[#All],[SKU]:[VALOR UNITÁRIO]],3,FALSE)</f>
        <v>#N/A</v>
      </c>
      <c r="D363" s="2" t="s">
        <v>2522</v>
      </c>
      <c r="E363" t="e">
        <f>VLOOKUP(A363,Tabela2[[#All],[SKU]:[VIGÊNCIA]],2,FALSE)</f>
        <v>#N/A</v>
      </c>
      <c r="F363" s="2" t="s">
        <v>215</v>
      </c>
      <c r="G363" s="31" t="s">
        <v>1897</v>
      </c>
    </row>
    <row r="364" spans="1:7" x14ac:dyDescent="0.3">
      <c r="A364" s="29" t="s">
        <v>921</v>
      </c>
      <c r="B364" t="s">
        <v>920</v>
      </c>
      <c r="C364" s="30" t="e">
        <f>VLOOKUP(A364,Tabela2[[#All],[SKU]:[VALOR UNITÁRIO]],3,FALSE)</f>
        <v>#N/A</v>
      </c>
      <c r="D364" s="2" t="s">
        <v>2522</v>
      </c>
      <c r="E364" t="e">
        <f>VLOOKUP(A364,Tabela2[[#All],[SKU]:[VIGÊNCIA]],2,FALSE)</f>
        <v>#N/A</v>
      </c>
      <c r="F364" s="2" t="s">
        <v>215</v>
      </c>
      <c r="G364" s="31" t="s">
        <v>1897</v>
      </c>
    </row>
    <row r="365" spans="1:7" x14ac:dyDescent="0.3">
      <c r="A365" s="29" t="s">
        <v>923</v>
      </c>
      <c r="B365" t="s">
        <v>922</v>
      </c>
      <c r="C365" s="30" t="e">
        <f>VLOOKUP(A365,Tabela2[[#All],[SKU]:[VALOR UNITÁRIO]],3,FALSE)</f>
        <v>#N/A</v>
      </c>
      <c r="D365" s="2" t="s">
        <v>2522</v>
      </c>
      <c r="E365" t="e">
        <f>VLOOKUP(A365,Tabela2[[#All],[SKU]:[VIGÊNCIA]],2,FALSE)</f>
        <v>#N/A</v>
      </c>
      <c r="F365" s="2" t="s">
        <v>215</v>
      </c>
      <c r="G365" s="31" t="s">
        <v>1897</v>
      </c>
    </row>
    <row r="366" spans="1:7" x14ac:dyDescent="0.3">
      <c r="A366" s="29" t="s">
        <v>925</v>
      </c>
      <c r="B366" t="s">
        <v>924</v>
      </c>
      <c r="C366" s="30" t="e">
        <f>VLOOKUP(A366,Tabela2[[#All],[SKU]:[VALOR UNITÁRIO]],3,FALSE)</f>
        <v>#N/A</v>
      </c>
      <c r="D366" s="2" t="s">
        <v>2522</v>
      </c>
      <c r="E366" t="e">
        <f>VLOOKUP(A366,Tabela2[[#All],[SKU]:[VIGÊNCIA]],2,FALSE)</f>
        <v>#N/A</v>
      </c>
      <c r="F366" s="2" t="s">
        <v>215</v>
      </c>
      <c r="G366" s="31" t="s">
        <v>1897</v>
      </c>
    </row>
    <row r="367" spans="1:7" x14ac:dyDescent="0.3">
      <c r="A367" s="29" t="s">
        <v>927</v>
      </c>
      <c r="B367" t="s">
        <v>926</v>
      </c>
      <c r="C367" s="30" t="e">
        <f>VLOOKUP(A367,Tabela2[[#All],[SKU]:[VALOR UNITÁRIO]],3,FALSE)</f>
        <v>#N/A</v>
      </c>
      <c r="D367" s="2" t="s">
        <v>2522</v>
      </c>
      <c r="E367" t="e">
        <f>VLOOKUP(A367,Tabela2[[#All],[SKU]:[VIGÊNCIA]],2,FALSE)</f>
        <v>#N/A</v>
      </c>
      <c r="F367" s="2" t="s">
        <v>215</v>
      </c>
      <c r="G367" s="31" t="s">
        <v>1897</v>
      </c>
    </row>
    <row r="368" spans="1:7" x14ac:dyDescent="0.3">
      <c r="A368" s="29" t="s">
        <v>929</v>
      </c>
      <c r="B368" t="s">
        <v>928</v>
      </c>
      <c r="C368" s="30" t="e">
        <f>VLOOKUP(A368,Tabela2[[#All],[SKU]:[VALOR UNITÁRIO]],3,FALSE)</f>
        <v>#N/A</v>
      </c>
      <c r="D368" s="2" t="s">
        <v>2522</v>
      </c>
      <c r="E368" t="e">
        <f>VLOOKUP(A368,Tabela2[[#All],[SKU]:[VIGÊNCIA]],2,FALSE)</f>
        <v>#N/A</v>
      </c>
      <c r="F368" s="2" t="s">
        <v>215</v>
      </c>
      <c r="G368" s="31" t="s">
        <v>1897</v>
      </c>
    </row>
    <row r="369" spans="1:7" x14ac:dyDescent="0.3">
      <c r="A369" s="29" t="s">
        <v>931</v>
      </c>
      <c r="B369" t="s">
        <v>930</v>
      </c>
      <c r="C369" s="30" t="e">
        <f>VLOOKUP(A369,Tabela2[[#All],[SKU]:[VALOR UNITÁRIO]],3,FALSE)</f>
        <v>#N/A</v>
      </c>
      <c r="D369" s="2" t="s">
        <v>2522</v>
      </c>
      <c r="E369" t="e">
        <f>VLOOKUP(A369,Tabela2[[#All],[SKU]:[VIGÊNCIA]],2,FALSE)</f>
        <v>#N/A</v>
      </c>
      <c r="F369" s="2" t="s">
        <v>215</v>
      </c>
      <c r="G369" s="31" t="s">
        <v>1897</v>
      </c>
    </row>
    <row r="370" spans="1:7" x14ac:dyDescent="0.3">
      <c r="A370" s="29" t="s">
        <v>933</v>
      </c>
      <c r="B370" t="s">
        <v>932</v>
      </c>
      <c r="C370" s="30" t="e">
        <f>VLOOKUP(A370,Tabela2[[#All],[SKU]:[VALOR UNITÁRIO]],3,FALSE)</f>
        <v>#N/A</v>
      </c>
      <c r="D370" s="2" t="s">
        <v>2522</v>
      </c>
      <c r="E370" t="e">
        <f>VLOOKUP(A370,Tabela2[[#All],[SKU]:[VIGÊNCIA]],2,FALSE)</f>
        <v>#N/A</v>
      </c>
      <c r="F370" s="2" t="s">
        <v>215</v>
      </c>
      <c r="G370" s="31" t="s">
        <v>1897</v>
      </c>
    </row>
    <row r="371" spans="1:7" x14ac:dyDescent="0.3">
      <c r="A371" s="29" t="s">
        <v>935</v>
      </c>
      <c r="B371" t="s">
        <v>934</v>
      </c>
      <c r="C371" s="30" t="e">
        <f>VLOOKUP(A371,Tabela2[[#All],[SKU]:[VALOR UNITÁRIO]],3,FALSE)</f>
        <v>#N/A</v>
      </c>
      <c r="D371" s="2" t="s">
        <v>2522</v>
      </c>
      <c r="E371" t="e">
        <f>VLOOKUP(A371,Tabela2[[#All],[SKU]:[VIGÊNCIA]],2,FALSE)</f>
        <v>#N/A</v>
      </c>
      <c r="F371" s="2" t="s">
        <v>215</v>
      </c>
      <c r="G371" s="31" t="s">
        <v>1897</v>
      </c>
    </row>
    <row r="372" spans="1:7" x14ac:dyDescent="0.3">
      <c r="A372" s="29" t="s">
        <v>937</v>
      </c>
      <c r="B372" t="s">
        <v>936</v>
      </c>
      <c r="C372" s="30" t="e">
        <f>VLOOKUP(A372,Tabela2[[#All],[SKU]:[VALOR UNITÁRIO]],3,FALSE)</f>
        <v>#N/A</v>
      </c>
      <c r="D372" s="2" t="s">
        <v>2522</v>
      </c>
      <c r="E372" t="e">
        <f>VLOOKUP(A372,Tabela2[[#All],[SKU]:[VIGÊNCIA]],2,FALSE)</f>
        <v>#N/A</v>
      </c>
      <c r="F372" s="2" t="s">
        <v>215</v>
      </c>
      <c r="G372" s="31" t="s">
        <v>1897</v>
      </c>
    </row>
    <row r="373" spans="1:7" x14ac:dyDescent="0.3">
      <c r="A373" s="29" t="s">
        <v>939</v>
      </c>
      <c r="B373" t="s">
        <v>938</v>
      </c>
      <c r="C373" s="30" t="e">
        <f>VLOOKUP(A373,Tabela2[[#All],[SKU]:[VALOR UNITÁRIO]],3,FALSE)</f>
        <v>#N/A</v>
      </c>
      <c r="D373" s="2" t="s">
        <v>2522</v>
      </c>
      <c r="E373" t="e">
        <f>VLOOKUP(A373,Tabela2[[#All],[SKU]:[VIGÊNCIA]],2,FALSE)</f>
        <v>#N/A</v>
      </c>
      <c r="F373" s="2" t="s">
        <v>215</v>
      </c>
      <c r="G373" s="31" t="s">
        <v>1897</v>
      </c>
    </row>
    <row r="374" spans="1:7" x14ac:dyDescent="0.3">
      <c r="A374" s="29" t="s">
        <v>941</v>
      </c>
      <c r="B374" t="s">
        <v>940</v>
      </c>
      <c r="C374" s="30" t="e">
        <f>VLOOKUP(A374,Tabela2[[#All],[SKU]:[VALOR UNITÁRIO]],3,FALSE)</f>
        <v>#N/A</v>
      </c>
      <c r="D374" s="2" t="s">
        <v>2522</v>
      </c>
      <c r="E374" t="e">
        <f>VLOOKUP(A374,Tabela2[[#All],[SKU]:[VIGÊNCIA]],2,FALSE)</f>
        <v>#N/A</v>
      </c>
      <c r="F374" s="2" t="s">
        <v>215</v>
      </c>
      <c r="G374" s="31" t="s">
        <v>1897</v>
      </c>
    </row>
    <row r="375" spans="1:7" x14ac:dyDescent="0.3">
      <c r="A375" s="29" t="s">
        <v>943</v>
      </c>
      <c r="B375" t="s">
        <v>942</v>
      </c>
      <c r="C375" s="30" t="e">
        <f>VLOOKUP(A375,Tabela2[[#All],[SKU]:[VALOR UNITÁRIO]],3,FALSE)</f>
        <v>#N/A</v>
      </c>
      <c r="D375" s="2" t="s">
        <v>2522</v>
      </c>
      <c r="E375" t="e">
        <f>VLOOKUP(A375,Tabela2[[#All],[SKU]:[VIGÊNCIA]],2,FALSE)</f>
        <v>#N/A</v>
      </c>
      <c r="F375" s="2" t="s">
        <v>215</v>
      </c>
      <c r="G375" s="31" t="s">
        <v>1897</v>
      </c>
    </row>
    <row r="376" spans="1:7" x14ac:dyDescent="0.3">
      <c r="A376" s="29" t="s">
        <v>945</v>
      </c>
      <c r="B376" t="s">
        <v>944</v>
      </c>
      <c r="C376" s="30" t="e">
        <f>VLOOKUP(A376,Tabela2[[#All],[SKU]:[VALOR UNITÁRIO]],3,FALSE)</f>
        <v>#N/A</v>
      </c>
      <c r="D376" s="2" t="s">
        <v>2522</v>
      </c>
      <c r="E376" t="e">
        <f>VLOOKUP(A376,Tabela2[[#All],[SKU]:[VIGÊNCIA]],2,FALSE)</f>
        <v>#N/A</v>
      </c>
      <c r="F376" s="2" t="s">
        <v>215</v>
      </c>
      <c r="G376" s="31" t="s">
        <v>1897</v>
      </c>
    </row>
    <row r="377" spans="1:7" x14ac:dyDescent="0.3">
      <c r="A377" s="29" t="s">
        <v>947</v>
      </c>
      <c r="B377" t="s">
        <v>946</v>
      </c>
      <c r="C377" s="30" t="e">
        <f>VLOOKUP(A377,Tabela2[[#All],[SKU]:[VALOR UNITÁRIO]],3,FALSE)</f>
        <v>#N/A</v>
      </c>
      <c r="D377" s="2" t="s">
        <v>2522</v>
      </c>
      <c r="E377" t="e">
        <f>VLOOKUP(A377,Tabela2[[#All],[SKU]:[VIGÊNCIA]],2,FALSE)</f>
        <v>#N/A</v>
      </c>
      <c r="F377" s="2" t="s">
        <v>215</v>
      </c>
      <c r="G377" s="31" t="s">
        <v>1897</v>
      </c>
    </row>
    <row r="378" spans="1:7" x14ac:dyDescent="0.3">
      <c r="A378" s="29" t="s">
        <v>950</v>
      </c>
      <c r="B378" t="s">
        <v>949</v>
      </c>
      <c r="C378" s="30">
        <f>VLOOKUP(A378,Tabela2[[#All],[SKU]:[VALOR UNITÁRIO]],3,FALSE)</f>
        <v>61.47</v>
      </c>
      <c r="D378" s="2" t="s">
        <v>2522</v>
      </c>
      <c r="E378" t="str">
        <f>VLOOKUP(A378,Tabela2[[#All],[SKU]:[VIGÊNCIA]],2,FALSE)</f>
        <v>1 YEAR</v>
      </c>
      <c r="F378" s="2" t="s">
        <v>215</v>
      </c>
      <c r="G378" s="31" t="s">
        <v>1897</v>
      </c>
    </row>
    <row r="379" spans="1:7" x14ac:dyDescent="0.3">
      <c r="A379" s="29" t="s">
        <v>952</v>
      </c>
      <c r="B379" t="s">
        <v>951</v>
      </c>
      <c r="C379" s="30">
        <f>VLOOKUP(A379,Tabela2[[#All],[SKU]:[VALOR UNITÁRIO]],3,FALSE)</f>
        <v>165.52</v>
      </c>
      <c r="D379" s="2" t="s">
        <v>2522</v>
      </c>
      <c r="E379" t="str">
        <f>VLOOKUP(A379,Tabela2[[#All],[SKU]:[VIGÊNCIA]],2,FALSE)</f>
        <v>3 YEAR</v>
      </c>
      <c r="F379" s="2" t="s">
        <v>215</v>
      </c>
      <c r="G379" s="31" t="s">
        <v>1897</v>
      </c>
    </row>
    <row r="380" spans="1:7" x14ac:dyDescent="0.3">
      <c r="A380" s="29" t="s">
        <v>954</v>
      </c>
      <c r="B380" t="s">
        <v>953</v>
      </c>
      <c r="C380" s="30">
        <f>VLOOKUP(A380,Tabela2[[#All],[SKU]:[VALOR UNITÁRIO]],3,FALSE)</f>
        <v>235.53</v>
      </c>
      <c r="D380" s="2" t="s">
        <v>2522</v>
      </c>
      <c r="E380" t="str">
        <f>VLOOKUP(A380,Tabela2[[#All],[SKU]:[VIGÊNCIA]],2,FALSE)</f>
        <v>5 YEAR</v>
      </c>
      <c r="F380" s="2" t="s">
        <v>215</v>
      </c>
      <c r="G380" s="31" t="s">
        <v>1897</v>
      </c>
    </row>
    <row r="381" spans="1:7" x14ac:dyDescent="0.3">
      <c r="A381" s="29" t="s">
        <v>956</v>
      </c>
      <c r="B381" t="s">
        <v>955</v>
      </c>
      <c r="C381" s="30">
        <f>VLOOKUP(A381,Tabela2[[#All],[SKU]:[VALOR UNITÁRIO]],3,FALSE)</f>
        <v>61.47</v>
      </c>
      <c r="D381" s="2" t="s">
        <v>2522</v>
      </c>
      <c r="E381" t="str">
        <f>VLOOKUP(A381,Tabela2[[#All],[SKU]:[VIGÊNCIA]],2,FALSE)</f>
        <v>1 YEAR</v>
      </c>
      <c r="F381" s="2" t="s">
        <v>215</v>
      </c>
      <c r="G381" s="31" t="s">
        <v>1897</v>
      </c>
    </row>
    <row r="382" spans="1:7" x14ac:dyDescent="0.3">
      <c r="A382" s="29" t="s">
        <v>958</v>
      </c>
      <c r="B382" t="s">
        <v>957</v>
      </c>
      <c r="C382" s="30">
        <f>VLOOKUP(A382,Tabela2[[#All],[SKU]:[VALOR UNITÁRIO]],3,FALSE)</f>
        <v>165.52</v>
      </c>
      <c r="D382" s="2" t="s">
        <v>2522</v>
      </c>
      <c r="E382" t="str">
        <f>VLOOKUP(A382,Tabela2[[#All],[SKU]:[VIGÊNCIA]],2,FALSE)</f>
        <v>3 YEAR</v>
      </c>
      <c r="F382" s="2" t="s">
        <v>215</v>
      </c>
      <c r="G382" s="31" t="s">
        <v>1897</v>
      </c>
    </row>
    <row r="383" spans="1:7" x14ac:dyDescent="0.3">
      <c r="A383" s="29" t="s">
        <v>960</v>
      </c>
      <c r="B383" t="s">
        <v>959</v>
      </c>
      <c r="C383" s="30">
        <f>VLOOKUP(A383,Tabela2[[#All],[SKU]:[VALOR UNITÁRIO]],3,FALSE)</f>
        <v>235.53</v>
      </c>
      <c r="D383" s="2" t="s">
        <v>2522</v>
      </c>
      <c r="E383" t="str">
        <f>VLOOKUP(A383,Tabela2[[#All],[SKU]:[VIGÊNCIA]],2,FALSE)</f>
        <v>5 YEAR</v>
      </c>
      <c r="F383" s="2" t="s">
        <v>215</v>
      </c>
      <c r="G383" s="31" t="s">
        <v>1897</v>
      </c>
    </row>
    <row r="384" spans="1:7" x14ac:dyDescent="0.3">
      <c r="A384" s="29" t="s">
        <v>963</v>
      </c>
      <c r="B384" t="s">
        <v>962</v>
      </c>
      <c r="C384" s="30">
        <f>VLOOKUP(A384,Tabela2[[#All],[SKU]:[VALOR UNITÁRIO]],3,FALSE)</f>
        <v>21.75</v>
      </c>
      <c r="D384" s="2" t="s">
        <v>2522</v>
      </c>
      <c r="E384" t="str">
        <f>VLOOKUP(A384,Tabela2[[#All],[SKU]:[VIGÊNCIA]],2,FALSE)</f>
        <v>N/A</v>
      </c>
      <c r="F384" s="2" t="s">
        <v>215</v>
      </c>
      <c r="G384" s="31" t="s">
        <v>1897</v>
      </c>
    </row>
    <row r="385" spans="1:7" x14ac:dyDescent="0.3">
      <c r="A385" s="29" t="s">
        <v>965</v>
      </c>
      <c r="B385" t="s">
        <v>964</v>
      </c>
      <c r="C385" s="30">
        <f>VLOOKUP(A385,Tabela2[[#All],[SKU]:[VALOR UNITÁRIO]],3,FALSE)</f>
        <v>42.56</v>
      </c>
      <c r="D385" s="2" t="s">
        <v>2522</v>
      </c>
      <c r="E385" t="str">
        <f>VLOOKUP(A385,Tabela2[[#All],[SKU]:[VIGÊNCIA]],2,FALSE)</f>
        <v>N/A</v>
      </c>
      <c r="F385" s="2" t="s">
        <v>215</v>
      </c>
      <c r="G385" s="31" t="s">
        <v>1897</v>
      </c>
    </row>
    <row r="386" spans="1:7" x14ac:dyDescent="0.3">
      <c r="A386" s="29" t="s">
        <v>967</v>
      </c>
      <c r="B386" t="s">
        <v>966</v>
      </c>
      <c r="C386" s="30">
        <f>VLOOKUP(A386,Tabela2[[#All],[SKU]:[VALOR UNITÁRIO]],3,FALSE)</f>
        <v>80.39</v>
      </c>
      <c r="D386" s="2" t="s">
        <v>2522</v>
      </c>
      <c r="E386" t="str">
        <f>VLOOKUP(A386,Tabela2[[#All],[SKU]:[VIGÊNCIA]],2,FALSE)</f>
        <v>N/A</v>
      </c>
      <c r="F386" s="2" t="s">
        <v>215</v>
      </c>
      <c r="G386" s="31" t="s">
        <v>1897</v>
      </c>
    </row>
    <row r="387" spans="1:7" x14ac:dyDescent="0.3">
      <c r="A387" s="29" t="s">
        <v>969</v>
      </c>
      <c r="B387" t="s">
        <v>968</v>
      </c>
      <c r="C387" s="30">
        <f>VLOOKUP(A387,Tabela2[[#All],[SKU]:[VALOR UNITÁRIO]],3,FALSE)</f>
        <v>119.17</v>
      </c>
      <c r="D387" s="2" t="s">
        <v>2522</v>
      </c>
      <c r="E387" t="str">
        <f>VLOOKUP(A387,Tabela2[[#All],[SKU]:[VIGÊNCIA]],2,FALSE)</f>
        <v>N/A</v>
      </c>
      <c r="F387" s="2" t="s">
        <v>215</v>
      </c>
      <c r="G387" s="31" t="s">
        <v>1897</v>
      </c>
    </row>
    <row r="388" spans="1:7" x14ac:dyDescent="0.3">
      <c r="A388" s="29" t="s">
        <v>971</v>
      </c>
      <c r="B388" t="s">
        <v>970</v>
      </c>
      <c r="C388" s="30">
        <f>VLOOKUP(A388,Tabela2[[#All],[SKU]:[VALOR UNITÁRIO]],3,FALSE)</f>
        <v>189.17</v>
      </c>
      <c r="D388" s="2" t="s">
        <v>2522</v>
      </c>
      <c r="E388" t="str">
        <f>VLOOKUP(A388,Tabela2[[#All],[SKU]:[VIGÊNCIA]],2,FALSE)</f>
        <v>N/A</v>
      </c>
      <c r="F388" s="2" t="s">
        <v>215</v>
      </c>
      <c r="G388" s="31" t="s">
        <v>1897</v>
      </c>
    </row>
    <row r="389" spans="1:7" x14ac:dyDescent="0.3">
      <c r="A389" s="29" t="s">
        <v>975</v>
      </c>
      <c r="B389" t="s">
        <v>974</v>
      </c>
      <c r="C389" s="30">
        <f>VLOOKUP(A389,Tabela2[[#All],[SKU]:[VALOR UNITÁRIO]],3,FALSE)</f>
        <v>80.400000000000006</v>
      </c>
      <c r="D389" s="2" t="s">
        <v>2522</v>
      </c>
      <c r="E389" t="str">
        <f>VLOOKUP(A389,Tabela2[[#All],[SKU]:[VIGÊNCIA]],2,FALSE)</f>
        <v>1 YEAR</v>
      </c>
      <c r="F389" s="2" t="s">
        <v>215</v>
      </c>
      <c r="G389" s="31" t="s">
        <v>1897</v>
      </c>
    </row>
    <row r="390" spans="1:7" x14ac:dyDescent="0.3">
      <c r="A390" s="29" t="s">
        <v>977</v>
      </c>
      <c r="B390" t="s">
        <v>976</v>
      </c>
      <c r="C390" s="30">
        <f>VLOOKUP(A390,Tabela2[[#All],[SKU]:[VALOR UNITÁRIO]],3,FALSE)</f>
        <v>227.02</v>
      </c>
      <c r="D390" s="2" t="s">
        <v>2522</v>
      </c>
      <c r="E390" t="str">
        <f>VLOOKUP(A390,Tabela2[[#All],[SKU]:[VIGÊNCIA]],2,FALSE)</f>
        <v>3 YEAR</v>
      </c>
      <c r="F390" s="2" t="s">
        <v>215</v>
      </c>
      <c r="G390" s="31" t="s">
        <v>1897</v>
      </c>
    </row>
    <row r="391" spans="1:7" x14ac:dyDescent="0.3">
      <c r="A391" s="29" t="s">
        <v>979</v>
      </c>
      <c r="B391" t="s">
        <v>978</v>
      </c>
      <c r="C391" s="30">
        <f>VLOOKUP(A391,Tabela2[[#All],[SKU]:[VALOR UNITÁRIO]],3,FALSE)</f>
        <v>80.400000000000006</v>
      </c>
      <c r="D391" s="2" t="s">
        <v>2522</v>
      </c>
      <c r="E391" t="str">
        <f>VLOOKUP(A391,Tabela2[[#All],[SKU]:[VIGÊNCIA]],2,FALSE)</f>
        <v>1 YEAR</v>
      </c>
      <c r="F391" s="2" t="s">
        <v>215</v>
      </c>
      <c r="G391" s="31" t="s">
        <v>1897</v>
      </c>
    </row>
    <row r="392" spans="1:7" x14ac:dyDescent="0.3">
      <c r="A392" s="29" t="s">
        <v>981</v>
      </c>
      <c r="B392" t="s">
        <v>980</v>
      </c>
      <c r="C392" s="30">
        <f>VLOOKUP(A392,Tabela2[[#All],[SKU]:[VALOR UNITÁRIO]],3,FALSE)</f>
        <v>227.02</v>
      </c>
      <c r="D392" s="2" t="s">
        <v>2522</v>
      </c>
      <c r="E392" t="str">
        <f>VLOOKUP(A392,Tabela2[[#All],[SKU]:[VIGÊNCIA]],2,FALSE)</f>
        <v>3 YEAR</v>
      </c>
      <c r="F392" s="2" t="s">
        <v>215</v>
      </c>
      <c r="G392" s="31" t="s">
        <v>1897</v>
      </c>
    </row>
    <row r="393" spans="1:7" x14ac:dyDescent="0.3">
      <c r="A393" s="29" t="s">
        <v>984</v>
      </c>
      <c r="B393" t="s">
        <v>983</v>
      </c>
      <c r="C393" s="30">
        <f>VLOOKUP(A393,Tabela2[[#All],[SKU]:[VALOR UNITÁRIO]],3,FALSE)</f>
        <v>42.57</v>
      </c>
      <c r="D393" s="2" t="s">
        <v>2522</v>
      </c>
      <c r="E393" t="str">
        <f>VLOOKUP(A393,Tabela2[[#All],[SKU]:[VIGÊNCIA]],2,FALSE)</f>
        <v>1 YEAR</v>
      </c>
      <c r="F393" s="2" t="s">
        <v>215</v>
      </c>
      <c r="G393" s="31" t="s">
        <v>1897</v>
      </c>
    </row>
    <row r="394" spans="1:7" x14ac:dyDescent="0.3">
      <c r="A394" s="29" t="s">
        <v>986</v>
      </c>
      <c r="B394" t="s">
        <v>985</v>
      </c>
      <c r="C394" s="30">
        <f>VLOOKUP(A394,Tabela2[[#All],[SKU]:[VALOR UNITÁRIO]],3,FALSE)</f>
        <v>42.57</v>
      </c>
      <c r="D394" s="2" t="s">
        <v>2522</v>
      </c>
      <c r="E394" t="str">
        <f>VLOOKUP(A394,Tabela2[[#All],[SKU]:[VIGÊNCIA]],2,FALSE)</f>
        <v>1 YEAR</v>
      </c>
      <c r="F394" s="2" t="s">
        <v>215</v>
      </c>
      <c r="G394" s="31" t="s">
        <v>1897</v>
      </c>
    </row>
    <row r="395" spans="1:7" x14ac:dyDescent="0.3">
      <c r="A395" s="29" t="s">
        <v>989</v>
      </c>
      <c r="B395" t="s">
        <v>988</v>
      </c>
      <c r="C395" s="30">
        <f>VLOOKUP(A395,Tabela2[[#All],[SKU]:[VALOR UNITÁRIO]],3,FALSE)</f>
        <v>1748.97</v>
      </c>
      <c r="D395" s="2" t="s">
        <v>2522</v>
      </c>
      <c r="E395" t="str">
        <f>VLOOKUP(A395,Tabela2[[#All],[SKU]:[VIGÊNCIA]],2,FALSE)</f>
        <v>1 YEAR</v>
      </c>
      <c r="F395" s="2" t="s">
        <v>215</v>
      </c>
      <c r="G395" s="31" t="s">
        <v>1897</v>
      </c>
    </row>
    <row r="396" spans="1:7" x14ac:dyDescent="0.3">
      <c r="A396" s="29" t="s">
        <v>991</v>
      </c>
      <c r="B396" t="s">
        <v>990</v>
      </c>
      <c r="C396" s="30">
        <f>VLOOKUP(A396,Tabela2[[#All],[SKU]:[VALOR UNITÁRIO]],3,FALSE)</f>
        <v>8701.35</v>
      </c>
      <c r="D396" s="2" t="s">
        <v>2522</v>
      </c>
      <c r="E396" t="str">
        <f>VLOOKUP(A396,Tabela2[[#All],[SKU]:[VIGÊNCIA]],2,FALSE)</f>
        <v>1 YEAR</v>
      </c>
      <c r="F396" s="2" t="s">
        <v>215</v>
      </c>
      <c r="G396" s="31" t="s">
        <v>1897</v>
      </c>
    </row>
    <row r="397" spans="1:7" x14ac:dyDescent="0.3">
      <c r="A397" s="29" t="s">
        <v>993</v>
      </c>
      <c r="B397" t="s">
        <v>992</v>
      </c>
      <c r="C397" s="30">
        <f>VLOOKUP(A397,Tabela2[[#All],[SKU]:[VALOR UNITÁRIO]],3,FALSE)</f>
        <v>13052.49</v>
      </c>
      <c r="D397" s="2" t="s">
        <v>2522</v>
      </c>
      <c r="E397" t="str">
        <f>VLOOKUP(A397,Tabela2[[#All],[SKU]:[VIGÊNCIA]],2,FALSE)</f>
        <v>1 YEAR</v>
      </c>
      <c r="F397" s="2" t="s">
        <v>215</v>
      </c>
      <c r="G397" s="31" t="s">
        <v>1897</v>
      </c>
    </row>
    <row r="398" spans="1:7" x14ac:dyDescent="0.3">
      <c r="A398" s="29" t="s">
        <v>995</v>
      </c>
      <c r="B398" t="s">
        <v>994</v>
      </c>
      <c r="C398" s="30">
        <f>VLOOKUP(A398,Tabela2[[#All],[SKU]:[VALOR UNITÁRIO]],3,FALSE)</f>
        <v>58408.45</v>
      </c>
      <c r="D398" s="2" t="s">
        <v>2522</v>
      </c>
      <c r="E398" t="str">
        <f>VLOOKUP(A398,Tabela2[[#All],[SKU]:[VIGÊNCIA]],2,FALSE)</f>
        <v>1 YEAR</v>
      </c>
      <c r="F398" s="2" t="s">
        <v>215</v>
      </c>
      <c r="G398" s="31" t="s">
        <v>1897</v>
      </c>
    </row>
    <row r="399" spans="1:7" x14ac:dyDescent="0.3">
      <c r="A399" s="29" t="s">
        <v>997</v>
      </c>
      <c r="B399" t="s">
        <v>996</v>
      </c>
      <c r="C399" s="30">
        <f>VLOOKUP(A399,Tabela2[[#All],[SKU]:[VALOR UNITÁRIO]],3,FALSE)</f>
        <v>101210.48</v>
      </c>
      <c r="D399" s="2" t="s">
        <v>2522</v>
      </c>
      <c r="E399" t="str">
        <f>VLOOKUP(A399,Tabela2[[#All],[SKU]:[VIGÊNCIA]],2,FALSE)</f>
        <v>1 YEAR</v>
      </c>
      <c r="F399" s="2" t="s">
        <v>215</v>
      </c>
      <c r="G399" s="31" t="s">
        <v>1897</v>
      </c>
    </row>
    <row r="400" spans="1:7" x14ac:dyDescent="0.3">
      <c r="A400" s="29" t="s">
        <v>999</v>
      </c>
      <c r="B400" t="s">
        <v>998</v>
      </c>
      <c r="C400" s="30">
        <f>VLOOKUP(A400,Tabela2[[#All],[SKU]:[VALOR UNITÁRIO]],3,FALSE)</f>
        <v>2723.25</v>
      </c>
      <c r="D400" s="2" t="s">
        <v>2522</v>
      </c>
      <c r="E400" t="str">
        <f>VLOOKUP(A400,Tabela2[[#All],[SKU]:[VIGÊNCIA]],2,FALSE)</f>
        <v>2 YEAR</v>
      </c>
      <c r="F400" s="2" t="s">
        <v>215</v>
      </c>
      <c r="G400" s="31" t="s">
        <v>1897</v>
      </c>
    </row>
    <row r="401" spans="1:7" x14ac:dyDescent="0.3">
      <c r="A401" s="29" t="s">
        <v>1001</v>
      </c>
      <c r="B401" t="s">
        <v>1000</v>
      </c>
      <c r="C401" s="30">
        <f>VLOOKUP(A401,Tabela2[[#All],[SKU]:[VALOR UNITÁRIO]],3,FALSE)</f>
        <v>13525.44</v>
      </c>
      <c r="D401" s="2" t="s">
        <v>2522</v>
      </c>
      <c r="E401" t="str">
        <f>VLOOKUP(A401,Tabela2[[#All],[SKU]:[VIGÊNCIA]],2,FALSE)</f>
        <v>2 YEAR</v>
      </c>
      <c r="F401" s="2" t="s">
        <v>215</v>
      </c>
      <c r="G401" s="31" t="s">
        <v>1897</v>
      </c>
    </row>
    <row r="402" spans="1:7" x14ac:dyDescent="0.3">
      <c r="A402" s="29" t="s">
        <v>1003</v>
      </c>
      <c r="B402" t="s">
        <v>1002</v>
      </c>
      <c r="C402" s="30">
        <f>VLOOKUP(A402,Tabela2[[#All],[SKU]:[VALOR UNITÁRIO]],3,FALSE)</f>
        <v>20335.93</v>
      </c>
      <c r="D402" s="2" t="s">
        <v>2522</v>
      </c>
      <c r="E402" t="str">
        <f>VLOOKUP(A402,Tabela2[[#All],[SKU]:[VIGÊNCIA]],2,FALSE)</f>
        <v>2 YEAR</v>
      </c>
      <c r="F402" s="2" t="s">
        <v>215</v>
      </c>
      <c r="G402" s="31" t="s">
        <v>1897</v>
      </c>
    </row>
    <row r="403" spans="1:7" x14ac:dyDescent="0.3">
      <c r="A403" s="29" t="s">
        <v>1005</v>
      </c>
      <c r="B403" t="s">
        <v>1004</v>
      </c>
      <c r="C403" s="30">
        <f>VLOOKUP(A403,Tabela2[[#All],[SKU]:[VALOR UNITÁRIO]],3,FALSE)</f>
        <v>90900.160000000003</v>
      </c>
      <c r="D403" s="2" t="s">
        <v>2522</v>
      </c>
      <c r="E403" t="str">
        <f>VLOOKUP(A403,Tabela2[[#All],[SKU]:[VIGÊNCIA]],2,FALSE)</f>
        <v>2 YEAR</v>
      </c>
      <c r="F403" s="2" t="s">
        <v>215</v>
      </c>
      <c r="G403" s="31" t="s">
        <v>1897</v>
      </c>
    </row>
    <row r="404" spans="1:7" x14ac:dyDescent="0.3">
      <c r="A404" s="29" t="s">
        <v>1007</v>
      </c>
      <c r="B404" t="s">
        <v>1006</v>
      </c>
      <c r="C404" s="30">
        <f>VLOOKUP(A404,Tabela2[[#All],[SKU]:[VALOR UNITÁRIO]],3,FALSE)</f>
        <v>157491.60999999999</v>
      </c>
      <c r="D404" s="2" t="s">
        <v>2522</v>
      </c>
      <c r="E404" t="str">
        <f>VLOOKUP(A404,Tabela2[[#All],[SKU]:[VIGÊNCIA]],2,FALSE)</f>
        <v>2 YEAR</v>
      </c>
      <c r="F404" s="2" t="s">
        <v>215</v>
      </c>
      <c r="G404" s="31" t="s">
        <v>1897</v>
      </c>
    </row>
    <row r="405" spans="1:7" x14ac:dyDescent="0.3">
      <c r="A405" s="29" t="s">
        <v>1009</v>
      </c>
      <c r="B405" t="s">
        <v>1008</v>
      </c>
      <c r="C405" s="30">
        <f>VLOOKUP(A405,Tabela2[[#All],[SKU]:[VALOR UNITÁRIO]],3,FALSE)</f>
        <v>3688.07</v>
      </c>
      <c r="D405" s="2" t="s">
        <v>2522</v>
      </c>
      <c r="E405" t="str">
        <f>VLOOKUP(A405,Tabela2[[#All],[SKU]:[VIGÊNCIA]],2,FALSE)</f>
        <v>3 YEAR</v>
      </c>
      <c r="F405" s="2" t="s">
        <v>215</v>
      </c>
      <c r="G405" s="31" t="s">
        <v>1897</v>
      </c>
    </row>
    <row r="406" spans="1:7" x14ac:dyDescent="0.3">
      <c r="A406" s="29" t="s">
        <v>1011</v>
      </c>
      <c r="B406" t="s">
        <v>1010</v>
      </c>
      <c r="C406" s="30">
        <f>VLOOKUP(A406,Tabela2[[#All],[SKU]:[VALOR UNITÁRIO]],3,FALSE)</f>
        <v>18396.830000000002</v>
      </c>
      <c r="D406" s="2" t="s">
        <v>2522</v>
      </c>
      <c r="E406" t="str">
        <f>VLOOKUP(A406,Tabela2[[#All],[SKU]:[VIGÊNCIA]],2,FALSE)</f>
        <v>3 YEAR</v>
      </c>
      <c r="F406" s="2" t="s">
        <v>215</v>
      </c>
      <c r="G406" s="31" t="s">
        <v>1897</v>
      </c>
    </row>
    <row r="407" spans="1:7" x14ac:dyDescent="0.3">
      <c r="A407" s="29" t="s">
        <v>1013</v>
      </c>
      <c r="B407" t="s">
        <v>1012</v>
      </c>
      <c r="C407" s="30">
        <f>VLOOKUP(A407,Tabela2[[#All],[SKU]:[VALOR UNITÁRIO]],3,FALSE)</f>
        <v>27572.07</v>
      </c>
      <c r="D407" s="2" t="s">
        <v>2522</v>
      </c>
      <c r="E407" t="str">
        <f>VLOOKUP(A407,Tabela2[[#All],[SKU]:[VIGÊNCIA]],2,FALSE)</f>
        <v>3 YEAR</v>
      </c>
      <c r="F407" s="2" t="s">
        <v>215</v>
      </c>
      <c r="G407" s="31" t="s">
        <v>1897</v>
      </c>
    </row>
    <row r="408" spans="1:7" x14ac:dyDescent="0.3">
      <c r="A408" s="29" t="s">
        <v>1015</v>
      </c>
      <c r="B408" t="s">
        <v>1014</v>
      </c>
      <c r="C408" s="30">
        <f>VLOOKUP(A408,Tabela2[[#All],[SKU]:[VALOR UNITÁRIO]],3,FALSE)</f>
        <v>123391.87</v>
      </c>
      <c r="D408" s="2" t="s">
        <v>2522</v>
      </c>
      <c r="E408" t="str">
        <f>VLOOKUP(A408,Tabela2[[#All],[SKU]:[VIGÊNCIA]],2,FALSE)</f>
        <v>3 YEAR</v>
      </c>
      <c r="F408" s="2" t="s">
        <v>215</v>
      </c>
      <c r="G408" s="31" t="s">
        <v>1897</v>
      </c>
    </row>
    <row r="409" spans="1:7" x14ac:dyDescent="0.3">
      <c r="A409" s="29" t="s">
        <v>1017</v>
      </c>
      <c r="B409" t="s">
        <v>1016</v>
      </c>
      <c r="C409" s="30">
        <f>VLOOKUP(A409,Tabela2[[#All],[SKU]:[VALOR UNITÁRIO]],3,FALSE)</f>
        <v>213772.73</v>
      </c>
      <c r="D409" s="2" t="s">
        <v>2522</v>
      </c>
      <c r="E409" t="str">
        <f>VLOOKUP(A409,Tabela2[[#All],[SKU]:[VIGÊNCIA]],2,FALSE)</f>
        <v>3 YEAR</v>
      </c>
      <c r="F409" s="2" t="s">
        <v>215</v>
      </c>
      <c r="G409" s="31" t="s">
        <v>1897</v>
      </c>
    </row>
    <row r="410" spans="1:7" x14ac:dyDescent="0.3">
      <c r="A410" s="29" t="s">
        <v>1019</v>
      </c>
      <c r="B410" t="s">
        <v>1018</v>
      </c>
      <c r="C410" s="30">
        <f>VLOOKUP(A410,Tabela2[[#All],[SKU]:[VALOR UNITÁRIO]],3,FALSE)</f>
        <v>4539.38</v>
      </c>
      <c r="D410" s="2" t="s">
        <v>2522</v>
      </c>
      <c r="E410" t="str">
        <f>VLOOKUP(A410,Tabela2[[#All],[SKU]:[VIGÊNCIA]],2,FALSE)</f>
        <v>4 YEAR</v>
      </c>
      <c r="F410" s="2" t="s">
        <v>215</v>
      </c>
      <c r="G410" s="31" t="s">
        <v>1897</v>
      </c>
    </row>
    <row r="411" spans="1:7" x14ac:dyDescent="0.3">
      <c r="A411" s="29" t="s">
        <v>1021</v>
      </c>
      <c r="B411" t="s">
        <v>1020</v>
      </c>
      <c r="C411" s="30">
        <f>VLOOKUP(A411,Tabela2[[#All],[SKU]:[VALOR UNITÁRIO]],3,FALSE)</f>
        <v>22606.09</v>
      </c>
      <c r="D411" s="2" t="s">
        <v>2522</v>
      </c>
      <c r="E411" t="str">
        <f>VLOOKUP(A411,Tabela2[[#All],[SKU]:[VIGÊNCIA]],2,FALSE)</f>
        <v>4 YEAR</v>
      </c>
      <c r="F411" s="2" t="s">
        <v>215</v>
      </c>
      <c r="G411" s="31" t="s">
        <v>1897</v>
      </c>
    </row>
    <row r="412" spans="1:7" x14ac:dyDescent="0.3">
      <c r="A412" s="29" t="s">
        <v>1023</v>
      </c>
      <c r="B412" t="s">
        <v>1022</v>
      </c>
      <c r="C412" s="30">
        <f>VLOOKUP(A412,Tabela2[[#All],[SKU]:[VALOR UNITÁRIO]],3,FALSE)</f>
        <v>33956.910000000003</v>
      </c>
      <c r="D412" s="2" t="s">
        <v>2522</v>
      </c>
      <c r="E412" t="str">
        <f>VLOOKUP(A412,Tabela2[[#All],[SKU]:[VIGÊNCIA]],2,FALSE)</f>
        <v>4 YEAR</v>
      </c>
      <c r="F412" s="2" t="s">
        <v>215</v>
      </c>
      <c r="G412" s="31" t="s">
        <v>1897</v>
      </c>
    </row>
    <row r="413" spans="1:7" x14ac:dyDescent="0.3">
      <c r="A413" s="29" t="s">
        <v>1025</v>
      </c>
      <c r="B413" t="s">
        <v>1024</v>
      </c>
      <c r="C413" s="30">
        <f>VLOOKUP(A413,Tabela2[[#All],[SKU]:[VALOR UNITÁRIO]],3,FALSE)</f>
        <v>151863.49</v>
      </c>
      <c r="D413" s="2" t="s">
        <v>2522</v>
      </c>
      <c r="E413" t="str">
        <f>VLOOKUP(A413,Tabela2[[#All],[SKU]:[VIGÊNCIA]],2,FALSE)</f>
        <v>4 YEAR</v>
      </c>
      <c r="F413" s="2" t="s">
        <v>215</v>
      </c>
      <c r="G413" s="31" t="s">
        <v>1897</v>
      </c>
    </row>
    <row r="414" spans="1:7" x14ac:dyDescent="0.3">
      <c r="A414" s="29" t="s">
        <v>1027</v>
      </c>
      <c r="B414" t="s">
        <v>1026</v>
      </c>
      <c r="C414" s="30">
        <f>VLOOKUP(A414,Tabela2[[#All],[SKU]:[VALOR UNITÁRIO]],3,FALSE)</f>
        <v>263148.77</v>
      </c>
      <c r="D414" s="2" t="s">
        <v>2522</v>
      </c>
      <c r="E414" t="str">
        <f>VLOOKUP(A414,Tabela2[[#All],[SKU]:[VIGÊNCIA]],2,FALSE)</f>
        <v>4 YEAR</v>
      </c>
      <c r="F414" s="2" t="s">
        <v>215</v>
      </c>
      <c r="G414" s="31" t="s">
        <v>1897</v>
      </c>
    </row>
    <row r="415" spans="1:7" x14ac:dyDescent="0.3">
      <c r="A415" s="29" t="s">
        <v>1029</v>
      </c>
      <c r="B415" t="s">
        <v>1028</v>
      </c>
      <c r="C415" s="30">
        <f>VLOOKUP(A415,Tabela2[[#All],[SKU]:[VALOR UNITÁRIO]],3,FALSE)</f>
        <v>5248.81</v>
      </c>
      <c r="D415" s="2" t="s">
        <v>2522</v>
      </c>
      <c r="E415" t="str">
        <f>VLOOKUP(A415,Tabela2[[#All],[SKU]:[VIGÊNCIA]],2,FALSE)</f>
        <v>5 YEAR</v>
      </c>
      <c r="F415" s="2" t="s">
        <v>215</v>
      </c>
      <c r="G415" s="31" t="s">
        <v>1897</v>
      </c>
    </row>
    <row r="416" spans="1:7" x14ac:dyDescent="0.3">
      <c r="A416" s="29" t="s">
        <v>1031</v>
      </c>
      <c r="B416" t="s">
        <v>1030</v>
      </c>
      <c r="C416" s="30">
        <f>VLOOKUP(A416,Tabela2[[#All],[SKU]:[VALOR UNITÁRIO]],3,FALSE)</f>
        <v>26105.93</v>
      </c>
      <c r="D416" s="2" t="s">
        <v>2522</v>
      </c>
      <c r="E416" t="str">
        <f>VLOOKUP(A416,Tabela2[[#All],[SKU]:[VIGÊNCIA]],2,FALSE)</f>
        <v>5 YEAR</v>
      </c>
      <c r="F416" s="2" t="s">
        <v>215</v>
      </c>
      <c r="G416" s="31" t="s">
        <v>1897</v>
      </c>
    </row>
    <row r="417" spans="1:7" x14ac:dyDescent="0.3">
      <c r="A417" s="29" t="s">
        <v>1033</v>
      </c>
      <c r="B417" t="s">
        <v>1032</v>
      </c>
      <c r="C417" s="30">
        <f>VLOOKUP(A417,Tabela2[[#All],[SKU]:[VALOR UNITÁRIO]],3,FALSE)</f>
        <v>39159.360000000001</v>
      </c>
      <c r="D417" s="2" t="s">
        <v>2522</v>
      </c>
      <c r="E417" t="str">
        <f>VLOOKUP(A417,Tabela2[[#All],[SKU]:[VIGÊNCIA]],2,FALSE)</f>
        <v>5 YEAR</v>
      </c>
      <c r="F417" s="2" t="s">
        <v>215</v>
      </c>
      <c r="G417" s="31" t="s">
        <v>1897</v>
      </c>
    </row>
    <row r="418" spans="1:7" x14ac:dyDescent="0.3">
      <c r="A418" s="29" t="s">
        <v>1035</v>
      </c>
      <c r="B418" t="s">
        <v>1034</v>
      </c>
      <c r="C418" s="30">
        <f>VLOOKUP(A418,Tabela2[[#All],[SKU]:[VALOR UNITÁRIO]],3,FALSE)</f>
        <v>175227.25</v>
      </c>
      <c r="D418" s="2" t="s">
        <v>2522</v>
      </c>
      <c r="E418" t="str">
        <f>VLOOKUP(A418,Tabela2[[#All],[SKU]:[VIGÊNCIA]],2,FALSE)</f>
        <v>5 YEAR</v>
      </c>
      <c r="F418" s="2" t="s">
        <v>215</v>
      </c>
      <c r="G418" s="31" t="s">
        <v>1897</v>
      </c>
    </row>
    <row r="419" spans="1:7" x14ac:dyDescent="0.3">
      <c r="A419" s="29" t="s">
        <v>1037</v>
      </c>
      <c r="B419" t="s">
        <v>1036</v>
      </c>
      <c r="C419" s="30">
        <f>VLOOKUP(A419,Tabela2[[#All],[SKU]:[VALOR UNITÁRIO]],3,FALSE)</f>
        <v>303633.34000000003</v>
      </c>
      <c r="D419" s="2" t="s">
        <v>2522</v>
      </c>
      <c r="E419" t="str">
        <f>VLOOKUP(A419,Tabela2[[#All],[SKU]:[VIGÊNCIA]],2,FALSE)</f>
        <v>5 YEAR</v>
      </c>
      <c r="F419" s="2" t="s">
        <v>215</v>
      </c>
      <c r="G419" s="31" t="s">
        <v>1897</v>
      </c>
    </row>
    <row r="420" spans="1:7" x14ac:dyDescent="0.3">
      <c r="A420" s="29" t="s">
        <v>1040</v>
      </c>
      <c r="B420" t="s">
        <v>1039</v>
      </c>
      <c r="C420" s="30">
        <f>VLOOKUP(A420,Tabela2[[#All],[SKU]:[VALOR UNITÁRIO]],3,FALSE)</f>
        <v>1748.97</v>
      </c>
      <c r="D420" s="2" t="s">
        <v>2522</v>
      </c>
      <c r="E420" t="str">
        <f>VLOOKUP(A420,Tabela2[[#All],[SKU]:[VIGÊNCIA]],2,FALSE)</f>
        <v>1 YEAR</v>
      </c>
      <c r="F420" s="2" t="s">
        <v>215</v>
      </c>
      <c r="G420" s="31" t="s">
        <v>1897</v>
      </c>
    </row>
    <row r="421" spans="1:7" x14ac:dyDescent="0.3">
      <c r="A421" s="29" t="s">
        <v>1042</v>
      </c>
      <c r="B421" t="s">
        <v>1041</v>
      </c>
      <c r="C421" s="30">
        <f>VLOOKUP(A421,Tabela2[[#All],[SKU]:[VALOR UNITÁRIO]],3,FALSE)</f>
        <v>8701.35</v>
      </c>
      <c r="D421" s="2" t="s">
        <v>2522</v>
      </c>
      <c r="E421" t="str">
        <f>VLOOKUP(A421,Tabela2[[#All],[SKU]:[VIGÊNCIA]],2,FALSE)</f>
        <v>1 YEAR</v>
      </c>
      <c r="F421" s="2" t="s">
        <v>215</v>
      </c>
      <c r="G421" s="31" t="s">
        <v>1897</v>
      </c>
    </row>
    <row r="422" spans="1:7" x14ac:dyDescent="0.3">
      <c r="A422" s="29" t="s">
        <v>1044</v>
      </c>
      <c r="B422" t="s">
        <v>1043</v>
      </c>
      <c r="C422" s="30">
        <f>VLOOKUP(A422,Tabela2[[#All],[SKU]:[VALOR UNITÁRIO]],3,FALSE)</f>
        <v>13052.49</v>
      </c>
      <c r="D422" s="2" t="s">
        <v>2522</v>
      </c>
      <c r="E422" t="str">
        <f>VLOOKUP(A422,Tabela2[[#All],[SKU]:[VIGÊNCIA]],2,FALSE)</f>
        <v>1 YEAR</v>
      </c>
      <c r="F422" s="2" t="s">
        <v>215</v>
      </c>
      <c r="G422" s="31" t="s">
        <v>1897</v>
      </c>
    </row>
    <row r="423" spans="1:7" x14ac:dyDescent="0.3">
      <c r="A423" s="29" t="s">
        <v>1046</v>
      </c>
      <c r="B423" t="s">
        <v>1045</v>
      </c>
      <c r="C423" s="30">
        <f>VLOOKUP(A423,Tabela2[[#All],[SKU]:[VALOR UNITÁRIO]],3,FALSE)</f>
        <v>58408.45</v>
      </c>
      <c r="D423" s="2" t="s">
        <v>2522</v>
      </c>
      <c r="E423" t="str">
        <f>VLOOKUP(A423,Tabela2[[#All],[SKU]:[VIGÊNCIA]],2,FALSE)</f>
        <v>1 YEAR</v>
      </c>
      <c r="F423" s="2" t="s">
        <v>215</v>
      </c>
      <c r="G423" s="31" t="s">
        <v>1897</v>
      </c>
    </row>
    <row r="424" spans="1:7" x14ac:dyDescent="0.3">
      <c r="A424" s="29" t="s">
        <v>1048</v>
      </c>
      <c r="B424" t="s">
        <v>1047</v>
      </c>
      <c r="C424" s="30">
        <f>VLOOKUP(A424,Tabela2[[#All],[SKU]:[VALOR UNITÁRIO]],3,FALSE)</f>
        <v>101210.48</v>
      </c>
      <c r="D424" s="2" t="s">
        <v>2522</v>
      </c>
      <c r="E424" t="str">
        <f>VLOOKUP(A424,Tabela2[[#All],[SKU]:[VIGÊNCIA]],2,FALSE)</f>
        <v>1 YEAR</v>
      </c>
      <c r="F424" s="2" t="s">
        <v>215</v>
      </c>
      <c r="G424" s="31" t="s">
        <v>1897</v>
      </c>
    </row>
    <row r="425" spans="1:7" x14ac:dyDescent="0.3">
      <c r="A425" s="29" t="s">
        <v>1050</v>
      </c>
      <c r="B425" t="s">
        <v>1049</v>
      </c>
      <c r="C425" s="30">
        <f>VLOOKUP(A425,Tabela2[[#All],[SKU]:[VALOR UNITÁRIO]],3,FALSE)</f>
        <v>2723.25</v>
      </c>
      <c r="D425" s="2" t="s">
        <v>2522</v>
      </c>
      <c r="E425" t="str">
        <f>VLOOKUP(A425,Tabela2[[#All],[SKU]:[VIGÊNCIA]],2,FALSE)</f>
        <v>2 YEAR</v>
      </c>
      <c r="F425" s="2" t="s">
        <v>215</v>
      </c>
      <c r="G425" s="31" t="s">
        <v>1897</v>
      </c>
    </row>
    <row r="426" spans="1:7" x14ac:dyDescent="0.3">
      <c r="A426" s="29" t="s">
        <v>1052</v>
      </c>
      <c r="B426" t="s">
        <v>1051</v>
      </c>
      <c r="C426" s="30">
        <f>VLOOKUP(A426,Tabela2[[#All],[SKU]:[VALOR UNITÁRIO]],3,FALSE)</f>
        <v>13525.44</v>
      </c>
      <c r="D426" s="2" t="s">
        <v>2522</v>
      </c>
      <c r="E426" t="str">
        <f>VLOOKUP(A426,Tabela2[[#All],[SKU]:[VIGÊNCIA]],2,FALSE)</f>
        <v>2 YEAR</v>
      </c>
      <c r="F426" s="2" t="s">
        <v>215</v>
      </c>
      <c r="G426" s="31" t="s">
        <v>1897</v>
      </c>
    </row>
    <row r="427" spans="1:7" x14ac:dyDescent="0.3">
      <c r="A427" s="29" t="s">
        <v>1054</v>
      </c>
      <c r="B427" t="s">
        <v>1053</v>
      </c>
      <c r="C427" s="30">
        <f>VLOOKUP(A427,Tabela2[[#All],[SKU]:[VALOR UNITÁRIO]],3,FALSE)</f>
        <v>20335.93</v>
      </c>
      <c r="D427" s="2" t="s">
        <v>2522</v>
      </c>
      <c r="E427" t="str">
        <f>VLOOKUP(A427,Tabela2[[#All],[SKU]:[VIGÊNCIA]],2,FALSE)</f>
        <v>2 YEAR</v>
      </c>
      <c r="F427" s="2" t="s">
        <v>215</v>
      </c>
      <c r="G427" s="31" t="s">
        <v>1897</v>
      </c>
    </row>
    <row r="428" spans="1:7" x14ac:dyDescent="0.3">
      <c r="A428" s="29" t="s">
        <v>1056</v>
      </c>
      <c r="B428" t="s">
        <v>1055</v>
      </c>
      <c r="C428" s="30">
        <f>VLOOKUP(A428,Tabela2[[#All],[SKU]:[VALOR UNITÁRIO]],3,FALSE)</f>
        <v>90900.160000000003</v>
      </c>
      <c r="D428" s="2" t="s">
        <v>2522</v>
      </c>
      <c r="E428" t="str">
        <f>VLOOKUP(A428,Tabela2[[#All],[SKU]:[VIGÊNCIA]],2,FALSE)</f>
        <v>2 YEAR</v>
      </c>
      <c r="F428" s="2" t="s">
        <v>215</v>
      </c>
      <c r="G428" s="31" t="s">
        <v>1897</v>
      </c>
    </row>
    <row r="429" spans="1:7" x14ac:dyDescent="0.3">
      <c r="A429" s="29" t="s">
        <v>1058</v>
      </c>
      <c r="B429" t="s">
        <v>1057</v>
      </c>
      <c r="C429" s="30">
        <f>VLOOKUP(A429,Tabela2[[#All],[SKU]:[VALOR UNITÁRIO]],3,FALSE)</f>
        <v>157491.60999999999</v>
      </c>
      <c r="D429" s="2" t="s">
        <v>2522</v>
      </c>
      <c r="E429" t="str">
        <f>VLOOKUP(A429,Tabela2[[#All],[SKU]:[VIGÊNCIA]],2,FALSE)</f>
        <v>2 YEAR</v>
      </c>
      <c r="F429" s="2" t="s">
        <v>215</v>
      </c>
      <c r="G429" s="31" t="s">
        <v>1897</v>
      </c>
    </row>
    <row r="430" spans="1:7" x14ac:dyDescent="0.3">
      <c r="A430" s="29" t="s">
        <v>1060</v>
      </c>
      <c r="B430" t="s">
        <v>1059</v>
      </c>
      <c r="C430" s="30">
        <f>VLOOKUP(A430,Tabela2[[#All],[SKU]:[VALOR UNITÁRIO]],3,FALSE)</f>
        <v>3688.07</v>
      </c>
      <c r="D430" s="2" t="s">
        <v>2522</v>
      </c>
      <c r="E430" t="str">
        <f>VLOOKUP(A430,Tabela2[[#All],[SKU]:[VIGÊNCIA]],2,FALSE)</f>
        <v>3 YEAR</v>
      </c>
      <c r="F430" s="2" t="s">
        <v>215</v>
      </c>
      <c r="G430" s="31" t="s">
        <v>1897</v>
      </c>
    </row>
    <row r="431" spans="1:7" x14ac:dyDescent="0.3">
      <c r="A431" s="29" t="s">
        <v>1062</v>
      </c>
      <c r="B431" t="s">
        <v>1061</v>
      </c>
      <c r="C431" s="30">
        <f>VLOOKUP(A431,Tabela2[[#All],[SKU]:[VALOR UNITÁRIO]],3,FALSE)</f>
        <v>18396.830000000002</v>
      </c>
      <c r="D431" s="2" t="s">
        <v>2522</v>
      </c>
      <c r="E431" t="str">
        <f>VLOOKUP(A431,Tabela2[[#All],[SKU]:[VIGÊNCIA]],2,FALSE)</f>
        <v>3 YEAR</v>
      </c>
      <c r="F431" s="2" t="s">
        <v>215</v>
      </c>
      <c r="G431" s="31" t="s">
        <v>1897</v>
      </c>
    </row>
    <row r="432" spans="1:7" x14ac:dyDescent="0.3">
      <c r="A432" s="29" t="s">
        <v>1064</v>
      </c>
      <c r="B432" t="s">
        <v>1063</v>
      </c>
      <c r="C432" s="30">
        <f>VLOOKUP(A432,Tabela2[[#All],[SKU]:[VALOR UNITÁRIO]],3,FALSE)</f>
        <v>27572.07</v>
      </c>
      <c r="D432" s="2" t="s">
        <v>2522</v>
      </c>
      <c r="E432" t="str">
        <f>VLOOKUP(A432,Tabela2[[#All],[SKU]:[VIGÊNCIA]],2,FALSE)</f>
        <v>3 YEAR</v>
      </c>
      <c r="F432" s="2" t="s">
        <v>215</v>
      </c>
      <c r="G432" s="31" t="s">
        <v>1897</v>
      </c>
    </row>
    <row r="433" spans="1:7" x14ac:dyDescent="0.3">
      <c r="A433" s="29" t="s">
        <v>1066</v>
      </c>
      <c r="B433" t="s">
        <v>1065</v>
      </c>
      <c r="C433" s="30">
        <f>VLOOKUP(A433,Tabela2[[#All],[SKU]:[VALOR UNITÁRIO]],3,FALSE)</f>
        <v>123391.87</v>
      </c>
      <c r="D433" s="2" t="s">
        <v>2522</v>
      </c>
      <c r="E433" t="str">
        <f>VLOOKUP(A433,Tabela2[[#All],[SKU]:[VIGÊNCIA]],2,FALSE)</f>
        <v>3 YEAR</v>
      </c>
      <c r="F433" s="2" t="s">
        <v>215</v>
      </c>
      <c r="G433" s="31" t="s">
        <v>1897</v>
      </c>
    </row>
    <row r="434" spans="1:7" x14ac:dyDescent="0.3">
      <c r="A434" s="29" t="s">
        <v>1068</v>
      </c>
      <c r="B434" t="s">
        <v>1067</v>
      </c>
      <c r="C434" s="30">
        <f>VLOOKUP(A434,Tabela2[[#All],[SKU]:[VALOR UNITÁRIO]],3,FALSE)</f>
        <v>213772.73</v>
      </c>
      <c r="D434" s="2" t="s">
        <v>2522</v>
      </c>
      <c r="E434" t="str">
        <f>VLOOKUP(A434,Tabela2[[#All],[SKU]:[VIGÊNCIA]],2,FALSE)</f>
        <v>3 YEAR</v>
      </c>
      <c r="F434" s="2" t="s">
        <v>215</v>
      </c>
      <c r="G434" s="31" t="s">
        <v>1897</v>
      </c>
    </row>
    <row r="435" spans="1:7" x14ac:dyDescent="0.3">
      <c r="A435" s="29" t="s">
        <v>1070</v>
      </c>
      <c r="B435" t="s">
        <v>1069</v>
      </c>
      <c r="C435" s="30">
        <f>VLOOKUP(A435,Tabela2[[#All],[SKU]:[VALOR UNITÁRIO]],3,FALSE)</f>
        <v>4539.38</v>
      </c>
      <c r="D435" s="2" t="s">
        <v>2522</v>
      </c>
      <c r="E435" t="str">
        <f>VLOOKUP(A435,Tabela2[[#All],[SKU]:[VIGÊNCIA]],2,FALSE)</f>
        <v>4 YEAR</v>
      </c>
      <c r="F435" s="2" t="s">
        <v>215</v>
      </c>
      <c r="G435" s="31" t="s">
        <v>1897</v>
      </c>
    </row>
    <row r="436" spans="1:7" x14ac:dyDescent="0.3">
      <c r="A436" s="29" t="s">
        <v>1072</v>
      </c>
      <c r="B436" t="s">
        <v>1071</v>
      </c>
      <c r="C436" s="30">
        <f>VLOOKUP(A436,Tabela2[[#All],[SKU]:[VALOR UNITÁRIO]],3,FALSE)</f>
        <v>22606.09</v>
      </c>
      <c r="D436" s="2" t="s">
        <v>2522</v>
      </c>
      <c r="E436" t="str">
        <f>VLOOKUP(A436,Tabela2[[#All],[SKU]:[VIGÊNCIA]],2,FALSE)</f>
        <v>4 YEAR</v>
      </c>
      <c r="F436" s="2" t="s">
        <v>215</v>
      </c>
      <c r="G436" s="31" t="s">
        <v>1897</v>
      </c>
    </row>
    <row r="437" spans="1:7" x14ac:dyDescent="0.3">
      <c r="A437" s="29" t="s">
        <v>1074</v>
      </c>
      <c r="B437" t="s">
        <v>1073</v>
      </c>
      <c r="C437" s="30">
        <f>VLOOKUP(A437,Tabela2[[#All],[SKU]:[VALOR UNITÁRIO]],3,FALSE)</f>
        <v>33956.910000000003</v>
      </c>
      <c r="D437" s="2" t="s">
        <v>2522</v>
      </c>
      <c r="E437" t="str">
        <f>VLOOKUP(A437,Tabela2[[#All],[SKU]:[VIGÊNCIA]],2,FALSE)</f>
        <v>4 YEAR</v>
      </c>
      <c r="F437" s="2" t="s">
        <v>215</v>
      </c>
      <c r="G437" s="31" t="s">
        <v>1897</v>
      </c>
    </row>
    <row r="438" spans="1:7" x14ac:dyDescent="0.3">
      <c r="A438" s="29" t="s">
        <v>1076</v>
      </c>
      <c r="B438" t="s">
        <v>1075</v>
      </c>
      <c r="C438" s="30">
        <f>VLOOKUP(A438,Tabela2[[#All],[SKU]:[VALOR UNITÁRIO]],3,FALSE)</f>
        <v>151863.49</v>
      </c>
      <c r="D438" s="2" t="s">
        <v>2522</v>
      </c>
      <c r="E438" t="str">
        <f>VLOOKUP(A438,Tabela2[[#All],[SKU]:[VIGÊNCIA]],2,FALSE)</f>
        <v>4 YEAR</v>
      </c>
      <c r="F438" s="2" t="s">
        <v>215</v>
      </c>
      <c r="G438" s="31" t="s">
        <v>1897</v>
      </c>
    </row>
    <row r="439" spans="1:7" x14ac:dyDescent="0.3">
      <c r="A439" s="29" t="s">
        <v>1078</v>
      </c>
      <c r="B439" t="s">
        <v>1077</v>
      </c>
      <c r="C439" s="30">
        <f>VLOOKUP(A439,Tabela2[[#All],[SKU]:[VALOR UNITÁRIO]],3,FALSE)</f>
        <v>263148.77</v>
      </c>
      <c r="D439" s="2" t="s">
        <v>2522</v>
      </c>
      <c r="E439" t="str">
        <f>VLOOKUP(A439,Tabela2[[#All],[SKU]:[VIGÊNCIA]],2,FALSE)</f>
        <v>4 YEAR</v>
      </c>
      <c r="F439" s="2" t="s">
        <v>215</v>
      </c>
      <c r="G439" s="31" t="s">
        <v>1897</v>
      </c>
    </row>
    <row r="440" spans="1:7" x14ac:dyDescent="0.3">
      <c r="A440" s="29" t="s">
        <v>1080</v>
      </c>
      <c r="B440" t="s">
        <v>1079</v>
      </c>
      <c r="C440" s="30">
        <f>VLOOKUP(A440,Tabela2[[#All],[SKU]:[VALOR UNITÁRIO]],3,FALSE)</f>
        <v>5248.81</v>
      </c>
      <c r="D440" s="2" t="s">
        <v>2522</v>
      </c>
      <c r="E440" t="str">
        <f>VLOOKUP(A440,Tabela2[[#All],[SKU]:[VIGÊNCIA]],2,FALSE)</f>
        <v>5 YEAR</v>
      </c>
      <c r="F440" s="2" t="s">
        <v>215</v>
      </c>
      <c r="G440" s="31" t="s">
        <v>1897</v>
      </c>
    </row>
    <row r="441" spans="1:7" x14ac:dyDescent="0.3">
      <c r="A441" s="29" t="s">
        <v>1082</v>
      </c>
      <c r="B441" t="s">
        <v>1081</v>
      </c>
      <c r="C441" s="30">
        <f>VLOOKUP(A441,Tabela2[[#All],[SKU]:[VALOR UNITÁRIO]],3,FALSE)</f>
        <v>26105.93</v>
      </c>
      <c r="D441" s="2" t="s">
        <v>2522</v>
      </c>
      <c r="E441" t="str">
        <f>VLOOKUP(A441,Tabela2[[#All],[SKU]:[VIGÊNCIA]],2,FALSE)</f>
        <v>5 YEAR</v>
      </c>
      <c r="F441" s="2" t="s">
        <v>215</v>
      </c>
      <c r="G441" s="31" t="s">
        <v>1897</v>
      </c>
    </row>
    <row r="442" spans="1:7" x14ac:dyDescent="0.3">
      <c r="A442" s="29" t="s">
        <v>1084</v>
      </c>
      <c r="B442" t="s">
        <v>1083</v>
      </c>
      <c r="C442" s="30">
        <f>VLOOKUP(A442,Tabela2[[#All],[SKU]:[VALOR UNITÁRIO]],3,FALSE)</f>
        <v>39159.360000000001</v>
      </c>
      <c r="D442" s="2" t="s">
        <v>2522</v>
      </c>
      <c r="E442" t="str">
        <f>VLOOKUP(A442,Tabela2[[#All],[SKU]:[VIGÊNCIA]],2,FALSE)</f>
        <v>5 YEAR</v>
      </c>
      <c r="F442" s="2" t="s">
        <v>215</v>
      </c>
      <c r="G442" s="31" t="s">
        <v>1897</v>
      </c>
    </row>
    <row r="443" spans="1:7" x14ac:dyDescent="0.3">
      <c r="A443" s="29" t="s">
        <v>1086</v>
      </c>
      <c r="B443" t="s">
        <v>1085</v>
      </c>
      <c r="C443" s="30">
        <f>VLOOKUP(A443,Tabela2[[#All],[SKU]:[VALOR UNITÁRIO]],3,FALSE)</f>
        <v>175227.25</v>
      </c>
      <c r="D443" s="2" t="s">
        <v>2522</v>
      </c>
      <c r="E443" t="str">
        <f>VLOOKUP(A443,Tabela2[[#All],[SKU]:[VIGÊNCIA]],2,FALSE)</f>
        <v>5 YEAR</v>
      </c>
      <c r="F443" s="2" t="s">
        <v>215</v>
      </c>
      <c r="G443" s="31" t="s">
        <v>1897</v>
      </c>
    </row>
    <row r="444" spans="1:7" x14ac:dyDescent="0.3">
      <c r="A444" s="29" t="s">
        <v>1088</v>
      </c>
      <c r="B444" t="s">
        <v>1087</v>
      </c>
      <c r="C444" s="30">
        <f>VLOOKUP(A444,Tabela2[[#All],[SKU]:[VALOR UNITÁRIO]],3,FALSE)</f>
        <v>303633.34000000003</v>
      </c>
      <c r="D444" s="2" t="s">
        <v>2522</v>
      </c>
      <c r="E444" t="str">
        <f>VLOOKUP(A444,Tabela2[[#All],[SKU]:[VIGÊNCIA]],2,FALSE)</f>
        <v>5 YEAR</v>
      </c>
      <c r="F444" s="2" t="s">
        <v>215</v>
      </c>
      <c r="G444" s="31" t="s">
        <v>1897</v>
      </c>
    </row>
    <row r="445" spans="1:7" x14ac:dyDescent="0.3">
      <c r="A445" s="29" t="s">
        <v>1091</v>
      </c>
      <c r="B445" t="s">
        <v>1090</v>
      </c>
      <c r="C445" s="30">
        <f>VLOOKUP(A445,Tabela2[[#All],[SKU]:[VALOR UNITÁRIO]],3,FALSE)</f>
        <v>377.41</v>
      </c>
      <c r="D445" s="2" t="s">
        <v>2522</v>
      </c>
      <c r="E445" t="str">
        <f>VLOOKUP(A445,Tabela2[[#All],[SKU]:[VIGÊNCIA]],2,FALSE)</f>
        <v>N/A</v>
      </c>
      <c r="F445" s="2" t="s">
        <v>215</v>
      </c>
      <c r="G445" s="31" t="s">
        <v>1897</v>
      </c>
    </row>
    <row r="446" spans="1:7" x14ac:dyDescent="0.3">
      <c r="A446" s="29" t="s">
        <v>1095</v>
      </c>
      <c r="B446" t="s">
        <v>1094</v>
      </c>
      <c r="C446" s="30">
        <f>VLOOKUP(A446,Tabela2[[#All],[SKU]:[VALOR UNITÁRIO]],3,FALSE)</f>
        <v>1701.68</v>
      </c>
      <c r="D446" s="2" t="s">
        <v>2522</v>
      </c>
      <c r="E446" t="str">
        <f>VLOOKUP(A446,Tabela2[[#All],[SKU]:[VIGÊNCIA]],2,FALSE)</f>
        <v>1 YEAR</v>
      </c>
      <c r="F446" s="2" t="s">
        <v>215</v>
      </c>
      <c r="G446" s="31" t="s">
        <v>1897</v>
      </c>
    </row>
    <row r="447" spans="1:7" x14ac:dyDescent="0.3">
      <c r="A447" s="29" t="s">
        <v>1097</v>
      </c>
      <c r="B447" t="s">
        <v>1096</v>
      </c>
      <c r="C447" s="30">
        <f>VLOOKUP(A447,Tabela2[[#All],[SKU]:[VALOR UNITÁRIO]],3,FALSE)</f>
        <v>3678.61</v>
      </c>
      <c r="D447" s="2" t="s">
        <v>2522</v>
      </c>
      <c r="E447" t="str">
        <f>VLOOKUP(A447,Tabela2[[#All],[SKU]:[VIGÊNCIA]],2,FALSE)</f>
        <v>3 YEAR</v>
      </c>
      <c r="F447" s="2" t="s">
        <v>215</v>
      </c>
      <c r="G447" s="31" t="s">
        <v>1897</v>
      </c>
    </row>
    <row r="448" spans="1:7" x14ac:dyDescent="0.3">
      <c r="A448" s="29" t="s">
        <v>1099</v>
      </c>
      <c r="B448" t="s">
        <v>1098</v>
      </c>
      <c r="C448" s="30">
        <f>VLOOKUP(A448,Tabela2[[#All],[SKU]:[VALOR UNITÁRIO]],3,FALSE)</f>
        <v>5702.84</v>
      </c>
      <c r="D448" s="2" t="s">
        <v>2522</v>
      </c>
      <c r="E448" t="str">
        <f>VLOOKUP(A448,Tabela2[[#All],[SKU]:[VIGÊNCIA]],2,FALSE)</f>
        <v>5 YEAR</v>
      </c>
      <c r="F448" s="2" t="s">
        <v>215</v>
      </c>
      <c r="G448" s="31" t="s">
        <v>1897</v>
      </c>
    </row>
    <row r="449" spans="1:7" x14ac:dyDescent="0.3">
      <c r="A449" s="29" t="s">
        <v>1101</v>
      </c>
      <c r="B449" t="s">
        <v>1100</v>
      </c>
      <c r="C449" s="30">
        <f>VLOOKUP(A449,Tabela2[[#All],[SKU]:[VALOR UNITÁRIO]],3,FALSE)</f>
        <v>3404.3</v>
      </c>
      <c r="D449" s="2" t="s">
        <v>2522</v>
      </c>
      <c r="E449" t="str">
        <f>VLOOKUP(A449,Tabela2[[#All],[SKU]:[VIGÊNCIA]],2,FALSE)</f>
        <v>1 YEAR</v>
      </c>
      <c r="F449" s="2" t="s">
        <v>215</v>
      </c>
      <c r="G449" s="31" t="s">
        <v>1897</v>
      </c>
    </row>
    <row r="450" spans="1:7" x14ac:dyDescent="0.3">
      <c r="A450" s="29" t="s">
        <v>1103</v>
      </c>
      <c r="B450" t="s">
        <v>1102</v>
      </c>
      <c r="C450" s="30">
        <f>VLOOKUP(A450,Tabela2[[#All],[SKU]:[VALOR UNITÁRIO]],3,FALSE)</f>
        <v>7348.71</v>
      </c>
      <c r="D450" s="2" t="s">
        <v>2522</v>
      </c>
      <c r="E450" t="str">
        <f>VLOOKUP(A450,Tabela2[[#All],[SKU]:[VIGÊNCIA]],2,FALSE)</f>
        <v>3 YEAR</v>
      </c>
      <c r="F450" s="2" t="s">
        <v>215</v>
      </c>
      <c r="G450" s="31" t="s">
        <v>1897</v>
      </c>
    </row>
    <row r="451" spans="1:7" x14ac:dyDescent="0.3">
      <c r="A451" s="29" t="s">
        <v>1105</v>
      </c>
      <c r="B451" t="s">
        <v>1104</v>
      </c>
      <c r="C451" s="30">
        <f>VLOOKUP(A451,Tabela2[[#All],[SKU]:[VALOR UNITÁRIO]],3,FALSE)</f>
        <v>11397.16</v>
      </c>
      <c r="D451" s="2" t="s">
        <v>2522</v>
      </c>
      <c r="E451" t="str">
        <f>VLOOKUP(A451,Tabela2[[#All],[SKU]:[VIGÊNCIA]],2,FALSE)</f>
        <v>5 YEAR</v>
      </c>
      <c r="F451" s="2" t="s">
        <v>215</v>
      </c>
      <c r="G451" s="31" t="s">
        <v>1897</v>
      </c>
    </row>
    <row r="452" spans="1:7" x14ac:dyDescent="0.3">
      <c r="A452" s="29" t="s">
        <v>1107</v>
      </c>
      <c r="B452" t="s">
        <v>1106</v>
      </c>
      <c r="C452" s="30">
        <f>VLOOKUP(A452,Tabela2[[#All],[SKU]:[VALOR UNITÁRIO]],3,FALSE)</f>
        <v>1701.68</v>
      </c>
      <c r="D452" s="2" t="s">
        <v>2522</v>
      </c>
      <c r="E452" t="str">
        <f>VLOOKUP(A452,Tabela2[[#All],[SKU]:[VIGÊNCIA]],2,FALSE)</f>
        <v>1 YEAR</v>
      </c>
      <c r="F452" s="2" t="s">
        <v>215</v>
      </c>
      <c r="G452" s="31" t="s">
        <v>1897</v>
      </c>
    </row>
    <row r="453" spans="1:7" x14ac:dyDescent="0.3">
      <c r="A453" s="29" t="s">
        <v>1109</v>
      </c>
      <c r="B453" t="s">
        <v>1108</v>
      </c>
      <c r="C453" s="30">
        <f>VLOOKUP(A453,Tabela2[[#All],[SKU]:[VALOR UNITÁRIO]],3,FALSE)</f>
        <v>3678.61</v>
      </c>
      <c r="D453" s="2" t="s">
        <v>2522</v>
      </c>
      <c r="E453" t="str">
        <f>VLOOKUP(A453,Tabela2[[#All],[SKU]:[VIGÊNCIA]],2,FALSE)</f>
        <v>3 YEAR</v>
      </c>
      <c r="F453" s="2" t="s">
        <v>215</v>
      </c>
      <c r="G453" s="31" t="s">
        <v>1897</v>
      </c>
    </row>
    <row r="454" spans="1:7" x14ac:dyDescent="0.3">
      <c r="A454" s="29" t="s">
        <v>1111</v>
      </c>
      <c r="B454" t="s">
        <v>1110</v>
      </c>
      <c r="C454" s="30">
        <f>VLOOKUP(A454,Tabela2[[#All],[SKU]:[VALOR UNITÁRIO]],3,FALSE)</f>
        <v>5702.84</v>
      </c>
      <c r="D454" s="2" t="s">
        <v>2522</v>
      </c>
      <c r="E454" t="str">
        <f>VLOOKUP(A454,Tabela2[[#All],[SKU]:[VIGÊNCIA]],2,FALSE)</f>
        <v>5 YEAR</v>
      </c>
      <c r="F454" s="2" t="s">
        <v>215</v>
      </c>
      <c r="G454" s="31" t="s">
        <v>1897</v>
      </c>
    </row>
    <row r="455" spans="1:7" x14ac:dyDescent="0.3">
      <c r="A455" s="29" t="s">
        <v>1113</v>
      </c>
      <c r="B455" t="s">
        <v>1112</v>
      </c>
      <c r="C455" s="30">
        <f>VLOOKUP(A455,Tabela2[[#All],[SKU]:[VALOR UNITÁRIO]],3,FALSE)</f>
        <v>3404.3</v>
      </c>
      <c r="D455" s="2" t="s">
        <v>2522</v>
      </c>
      <c r="E455" t="str">
        <f>VLOOKUP(A455,Tabela2[[#All],[SKU]:[VIGÊNCIA]],2,FALSE)</f>
        <v>1 YEAR</v>
      </c>
      <c r="F455" s="2" t="s">
        <v>215</v>
      </c>
      <c r="G455" s="31" t="s">
        <v>1897</v>
      </c>
    </row>
    <row r="456" spans="1:7" x14ac:dyDescent="0.3">
      <c r="A456" s="29" t="s">
        <v>1115</v>
      </c>
      <c r="B456" t="s">
        <v>1114</v>
      </c>
      <c r="C456" s="30">
        <f>VLOOKUP(A456,Tabela2[[#All],[SKU]:[VALOR UNITÁRIO]],3,FALSE)</f>
        <v>7348.71</v>
      </c>
      <c r="D456" s="2" t="s">
        <v>2522</v>
      </c>
      <c r="E456" t="str">
        <f>VLOOKUP(A456,Tabela2[[#All],[SKU]:[VIGÊNCIA]],2,FALSE)</f>
        <v>3 YEAR</v>
      </c>
      <c r="F456" s="2" t="s">
        <v>215</v>
      </c>
      <c r="G456" s="31" t="s">
        <v>1897</v>
      </c>
    </row>
    <row r="457" spans="1:7" x14ac:dyDescent="0.3">
      <c r="A457" s="29" t="s">
        <v>1117</v>
      </c>
      <c r="B457" t="s">
        <v>1116</v>
      </c>
      <c r="C457" s="30">
        <f>VLOOKUP(A457,Tabela2[[#All],[SKU]:[VALOR UNITÁRIO]],3,FALSE)</f>
        <v>11397.16</v>
      </c>
      <c r="D457" s="2" t="s">
        <v>2522</v>
      </c>
      <c r="E457" t="str">
        <f>VLOOKUP(A457,Tabela2[[#All],[SKU]:[VIGÊNCIA]],2,FALSE)</f>
        <v>5 YEAR</v>
      </c>
      <c r="F457" s="2" t="s">
        <v>215</v>
      </c>
      <c r="G457" s="31" t="s">
        <v>1897</v>
      </c>
    </row>
    <row r="458" spans="1:7" x14ac:dyDescent="0.3">
      <c r="A458" s="29" t="s">
        <v>1119</v>
      </c>
      <c r="B458" t="s">
        <v>1118</v>
      </c>
      <c r="C458" s="30">
        <f>VLOOKUP(A458,Tabela2[[#All],[SKU]:[VALOR UNITÁRIO]],3,FALSE)</f>
        <v>0</v>
      </c>
      <c r="D458" s="2" t="s">
        <v>2522</v>
      </c>
      <c r="E458" t="str">
        <f>VLOOKUP(A458,Tabela2[[#All],[SKU]:[VIGÊNCIA]],2,FALSE)</f>
        <v>N/A</v>
      </c>
      <c r="F458" s="2" t="s">
        <v>215</v>
      </c>
      <c r="G458" s="31" t="s">
        <v>1897</v>
      </c>
    </row>
    <row r="459" spans="1:7" x14ac:dyDescent="0.3">
      <c r="A459" s="29" t="s">
        <v>1121</v>
      </c>
      <c r="B459" t="s">
        <v>1120</v>
      </c>
      <c r="C459" s="30">
        <f>VLOOKUP(A459,Tabela2[[#All],[SKU]:[VALOR UNITÁRIO]],3,FALSE)</f>
        <v>0</v>
      </c>
      <c r="D459" s="2" t="s">
        <v>2522</v>
      </c>
      <c r="E459" t="str">
        <f>VLOOKUP(A459,Tabela2[[#All],[SKU]:[VIGÊNCIA]],2,FALSE)</f>
        <v>N/A</v>
      </c>
      <c r="F459" s="2" t="s">
        <v>215</v>
      </c>
      <c r="G459" s="31" t="s">
        <v>1897</v>
      </c>
    </row>
    <row r="460" spans="1:7" x14ac:dyDescent="0.3">
      <c r="A460" s="29" t="s">
        <v>1124</v>
      </c>
      <c r="B460" t="s">
        <v>1123</v>
      </c>
      <c r="C460" s="30">
        <f>VLOOKUP(A460,Tabela2[[#All],[SKU]:[VALOR UNITÁRIO]],3,FALSE)</f>
        <v>1701.68</v>
      </c>
      <c r="D460" s="2" t="s">
        <v>2522</v>
      </c>
      <c r="E460" t="str">
        <f>VLOOKUP(A460,Tabela2[[#All],[SKU]:[VIGÊNCIA]],2,FALSE)</f>
        <v>1 YEAR</v>
      </c>
      <c r="F460" s="2" t="s">
        <v>215</v>
      </c>
      <c r="G460" s="31" t="s">
        <v>1897</v>
      </c>
    </row>
    <row r="461" spans="1:7" x14ac:dyDescent="0.3">
      <c r="A461" s="29" t="s">
        <v>1126</v>
      </c>
      <c r="B461" t="s">
        <v>1125</v>
      </c>
      <c r="C461" s="30">
        <f>VLOOKUP(A461,Tabela2[[#All],[SKU]:[VALOR UNITÁRIO]],3,FALSE)</f>
        <v>3678.61</v>
      </c>
      <c r="D461" s="2" t="s">
        <v>2522</v>
      </c>
      <c r="E461" t="str">
        <f>VLOOKUP(A461,Tabela2[[#All],[SKU]:[VIGÊNCIA]],2,FALSE)</f>
        <v>3 YEAR</v>
      </c>
      <c r="F461" s="2" t="s">
        <v>215</v>
      </c>
      <c r="G461" s="31" t="s">
        <v>1897</v>
      </c>
    </row>
    <row r="462" spans="1:7" x14ac:dyDescent="0.3">
      <c r="A462" s="29" t="s">
        <v>1128</v>
      </c>
      <c r="B462" t="s">
        <v>1127</v>
      </c>
      <c r="C462" s="30">
        <f>VLOOKUP(A462,Tabela2[[#All],[SKU]:[VALOR UNITÁRIO]],3,FALSE)</f>
        <v>5702.84</v>
      </c>
      <c r="D462" s="2" t="s">
        <v>2522</v>
      </c>
      <c r="E462" t="str">
        <f>VLOOKUP(A462,Tabela2[[#All],[SKU]:[VIGÊNCIA]],2,FALSE)</f>
        <v>5 YEAR</v>
      </c>
      <c r="F462" s="2" t="s">
        <v>215</v>
      </c>
      <c r="G462" s="31" t="s">
        <v>1897</v>
      </c>
    </row>
    <row r="463" spans="1:7" x14ac:dyDescent="0.3">
      <c r="A463" s="29" t="s">
        <v>1130</v>
      </c>
      <c r="B463" t="s">
        <v>1129</v>
      </c>
      <c r="C463" s="30">
        <f>VLOOKUP(A463,Tabela2[[#All],[SKU]:[VALOR UNITÁRIO]],3,FALSE)</f>
        <v>1020.63</v>
      </c>
      <c r="D463" s="2" t="s">
        <v>2522</v>
      </c>
      <c r="E463" t="str">
        <f>VLOOKUP(A463,Tabela2[[#All],[SKU]:[VIGÊNCIA]],2,FALSE)</f>
        <v>1 YEAR</v>
      </c>
      <c r="F463" s="2" t="s">
        <v>215</v>
      </c>
      <c r="G463" s="31" t="s">
        <v>1897</v>
      </c>
    </row>
    <row r="464" spans="1:7" x14ac:dyDescent="0.3">
      <c r="A464" s="29" t="s">
        <v>1132</v>
      </c>
      <c r="B464" t="s">
        <v>1131</v>
      </c>
      <c r="C464" s="30">
        <f>VLOOKUP(A464,Tabela2[[#All],[SKU]:[VALOR UNITÁRIO]],3,FALSE)</f>
        <v>2203</v>
      </c>
      <c r="D464" s="2" t="s">
        <v>2522</v>
      </c>
      <c r="E464" t="str">
        <f>VLOOKUP(A464,Tabela2[[#All],[SKU]:[VIGÊNCIA]],2,FALSE)</f>
        <v>3 YEAR</v>
      </c>
      <c r="F464" s="2" t="s">
        <v>215</v>
      </c>
      <c r="G464" s="31" t="s">
        <v>1897</v>
      </c>
    </row>
    <row r="465" spans="1:7" x14ac:dyDescent="0.3">
      <c r="A465" s="29" t="s">
        <v>1134</v>
      </c>
      <c r="B465" t="s">
        <v>1133</v>
      </c>
      <c r="C465" s="30">
        <f>VLOOKUP(A465,Tabela2[[#All],[SKU]:[VALOR UNITÁRIO]],3,FALSE)</f>
        <v>3413.76</v>
      </c>
      <c r="D465" s="2" t="s">
        <v>2522</v>
      </c>
      <c r="E465" t="str">
        <f>VLOOKUP(A465,Tabela2[[#All],[SKU]:[VIGÊNCIA]],2,FALSE)</f>
        <v>5 YEAR</v>
      </c>
      <c r="F465" s="2" t="s">
        <v>215</v>
      </c>
      <c r="G465" s="31" t="s">
        <v>1897</v>
      </c>
    </row>
    <row r="466" spans="1:7" x14ac:dyDescent="0.3">
      <c r="A466" s="29" t="s">
        <v>1136</v>
      </c>
      <c r="B466" t="s">
        <v>1135</v>
      </c>
      <c r="C466" s="30">
        <f>VLOOKUP(A466,Tabela2[[#All],[SKU]:[VALOR UNITÁRIO]],3,FALSE)</f>
        <v>1701.68</v>
      </c>
      <c r="D466" s="2" t="s">
        <v>2522</v>
      </c>
      <c r="E466" t="str">
        <f>VLOOKUP(A466,Tabela2[[#All],[SKU]:[VIGÊNCIA]],2,FALSE)</f>
        <v>1 YEAR</v>
      </c>
      <c r="F466" s="2" t="s">
        <v>215</v>
      </c>
      <c r="G466" s="31" t="s">
        <v>1897</v>
      </c>
    </row>
    <row r="467" spans="1:7" x14ac:dyDescent="0.3">
      <c r="A467" s="29" t="s">
        <v>1138</v>
      </c>
      <c r="B467" t="s">
        <v>1137</v>
      </c>
      <c r="C467" s="30">
        <f>VLOOKUP(A467,Tabela2[[#All],[SKU]:[VALOR UNITÁRIO]],3,FALSE)</f>
        <v>3678.61</v>
      </c>
      <c r="D467" s="2" t="s">
        <v>2522</v>
      </c>
      <c r="E467" t="str">
        <f>VLOOKUP(A467,Tabela2[[#All],[SKU]:[VIGÊNCIA]],2,FALSE)</f>
        <v>3 YEAR</v>
      </c>
      <c r="F467" s="2" t="s">
        <v>215</v>
      </c>
      <c r="G467" s="31" t="s">
        <v>1897</v>
      </c>
    </row>
    <row r="468" spans="1:7" x14ac:dyDescent="0.3">
      <c r="A468" s="29" t="s">
        <v>1140</v>
      </c>
      <c r="B468" t="s">
        <v>1139</v>
      </c>
      <c r="C468" s="30">
        <f>VLOOKUP(A468,Tabela2[[#All],[SKU]:[VALOR UNITÁRIO]],3,FALSE)</f>
        <v>5702.84</v>
      </c>
      <c r="D468" s="2" t="s">
        <v>2522</v>
      </c>
      <c r="E468" t="str">
        <f>VLOOKUP(A468,Tabela2[[#All],[SKU]:[VIGÊNCIA]],2,FALSE)</f>
        <v>5 YEAR</v>
      </c>
      <c r="F468" s="2" t="s">
        <v>215</v>
      </c>
      <c r="G468" s="31" t="s">
        <v>1897</v>
      </c>
    </row>
    <row r="469" spans="1:7" x14ac:dyDescent="0.3">
      <c r="A469" s="29" t="s">
        <v>1142</v>
      </c>
      <c r="B469" t="s">
        <v>1141</v>
      </c>
      <c r="C469" s="30">
        <f>VLOOKUP(A469,Tabela2[[#All],[SKU]:[VALOR UNITÁRIO]],3,FALSE)</f>
        <v>1020.63</v>
      </c>
      <c r="D469" s="2" t="s">
        <v>2522</v>
      </c>
      <c r="E469" t="str">
        <f>VLOOKUP(A469,Tabela2[[#All],[SKU]:[VIGÊNCIA]],2,FALSE)</f>
        <v>1 YEAR</v>
      </c>
      <c r="F469" s="2" t="s">
        <v>215</v>
      </c>
      <c r="G469" s="31" t="s">
        <v>1897</v>
      </c>
    </row>
    <row r="470" spans="1:7" x14ac:dyDescent="0.3">
      <c r="A470" s="29" t="s">
        <v>1144</v>
      </c>
      <c r="B470" t="s">
        <v>1143</v>
      </c>
      <c r="C470" s="30">
        <f>VLOOKUP(A470,Tabela2[[#All],[SKU]:[VALOR UNITÁRIO]],3,FALSE)</f>
        <v>2203</v>
      </c>
      <c r="D470" s="2" t="s">
        <v>2522</v>
      </c>
      <c r="E470" t="str">
        <f>VLOOKUP(A470,Tabela2[[#All],[SKU]:[VIGÊNCIA]],2,FALSE)</f>
        <v>3 YEAR</v>
      </c>
      <c r="F470" s="2" t="s">
        <v>215</v>
      </c>
      <c r="G470" s="31" t="s">
        <v>1897</v>
      </c>
    </row>
    <row r="471" spans="1:7" x14ac:dyDescent="0.3">
      <c r="A471" s="29" t="s">
        <v>1146</v>
      </c>
      <c r="B471" t="s">
        <v>1145</v>
      </c>
      <c r="C471" s="30">
        <f>VLOOKUP(A471,Tabela2[[#All],[SKU]:[VALOR UNITÁRIO]],3,FALSE)</f>
        <v>3413.76</v>
      </c>
      <c r="D471" s="2" t="s">
        <v>2522</v>
      </c>
      <c r="E471" t="str">
        <f>VLOOKUP(A471,Tabela2[[#All],[SKU]:[VIGÊNCIA]],2,FALSE)</f>
        <v>5 YEAR</v>
      </c>
      <c r="F471" s="2" t="s">
        <v>215</v>
      </c>
      <c r="G471" s="31" t="s">
        <v>1897</v>
      </c>
    </row>
    <row r="472" spans="1:7" x14ac:dyDescent="0.3">
      <c r="A472" s="29" t="s">
        <v>1148</v>
      </c>
      <c r="B472" t="s">
        <v>1147</v>
      </c>
      <c r="C472" s="30">
        <f>VLOOKUP(A472,Tabela2[[#All],[SKU]:[VALOR UNITÁRIO]],3,FALSE)</f>
        <v>0</v>
      </c>
      <c r="D472" s="2" t="s">
        <v>2522</v>
      </c>
      <c r="E472" t="str">
        <f>VLOOKUP(A472,Tabela2[[#All],[SKU]:[VIGÊNCIA]],2,FALSE)</f>
        <v>N/A</v>
      </c>
      <c r="F472" s="2" t="s">
        <v>215</v>
      </c>
      <c r="G472" s="31" t="s">
        <v>1897</v>
      </c>
    </row>
    <row r="473" spans="1:7" x14ac:dyDescent="0.3">
      <c r="A473" s="29" t="s">
        <v>1150</v>
      </c>
      <c r="B473" t="s">
        <v>1149</v>
      </c>
      <c r="C473" s="30">
        <f>VLOOKUP(A473,Tabela2[[#All],[SKU]:[VALOR UNITÁRIO]],3,FALSE)</f>
        <v>0</v>
      </c>
      <c r="D473" s="2" t="s">
        <v>2522</v>
      </c>
      <c r="E473" t="str">
        <f>VLOOKUP(A473,Tabela2[[#All],[SKU]:[VIGÊNCIA]],2,FALSE)</f>
        <v>N/A</v>
      </c>
      <c r="F473" s="2" t="s">
        <v>215</v>
      </c>
      <c r="G473" s="31" t="s">
        <v>1897</v>
      </c>
    </row>
    <row r="474" spans="1:7" x14ac:dyDescent="0.3">
      <c r="A474" s="29" t="s">
        <v>1153</v>
      </c>
      <c r="B474" t="s">
        <v>1152</v>
      </c>
      <c r="C474" s="30">
        <f>VLOOKUP(A474,Tabela2[[#All],[SKU]:[VALOR UNITÁRIO]],3,FALSE)</f>
        <v>3404.3</v>
      </c>
      <c r="D474" s="2" t="s">
        <v>2522</v>
      </c>
      <c r="E474" t="str">
        <f>VLOOKUP(A474,Tabela2[[#All],[SKU]:[VIGÊNCIA]],2,FALSE)</f>
        <v>1 YEAR</v>
      </c>
      <c r="F474" s="2" t="s">
        <v>215</v>
      </c>
      <c r="G474" s="31" t="s">
        <v>1897</v>
      </c>
    </row>
    <row r="475" spans="1:7" x14ac:dyDescent="0.3">
      <c r="A475" s="29" t="s">
        <v>1155</v>
      </c>
      <c r="B475" t="s">
        <v>1154</v>
      </c>
      <c r="C475" s="30">
        <f>VLOOKUP(A475,Tabela2[[#All],[SKU]:[VALOR UNITÁRIO]],3,FALSE)</f>
        <v>7348.71</v>
      </c>
      <c r="D475" s="2" t="s">
        <v>2522</v>
      </c>
      <c r="E475" t="str">
        <f>VLOOKUP(A475,Tabela2[[#All],[SKU]:[VIGÊNCIA]],2,FALSE)</f>
        <v>3 YEAR</v>
      </c>
      <c r="F475" s="2" t="s">
        <v>215</v>
      </c>
      <c r="G475" s="31" t="s">
        <v>1897</v>
      </c>
    </row>
    <row r="476" spans="1:7" x14ac:dyDescent="0.3">
      <c r="A476" s="29" t="s">
        <v>1157</v>
      </c>
      <c r="B476" t="s">
        <v>1156</v>
      </c>
      <c r="C476" s="30">
        <f>VLOOKUP(A476,Tabela2[[#All],[SKU]:[VALOR UNITÁRIO]],3,FALSE)</f>
        <v>11397.16</v>
      </c>
      <c r="D476" s="2" t="s">
        <v>2522</v>
      </c>
      <c r="E476" t="str">
        <f>VLOOKUP(A476,Tabela2[[#All],[SKU]:[VIGÊNCIA]],2,FALSE)</f>
        <v>5 YEAR</v>
      </c>
      <c r="F476" s="2" t="s">
        <v>215</v>
      </c>
      <c r="G476" s="31" t="s">
        <v>1897</v>
      </c>
    </row>
    <row r="477" spans="1:7" x14ac:dyDescent="0.3">
      <c r="A477" s="29" t="s">
        <v>1159</v>
      </c>
      <c r="B477" t="s">
        <v>1158</v>
      </c>
      <c r="C477" s="30">
        <f>VLOOKUP(A477,Tabela2[[#All],[SKU]:[VALOR UNITÁRIO]],3,FALSE)</f>
        <v>1701.68</v>
      </c>
      <c r="D477" s="2" t="s">
        <v>2522</v>
      </c>
      <c r="E477" t="str">
        <f>VLOOKUP(A477,Tabela2[[#All],[SKU]:[VIGÊNCIA]],2,FALSE)</f>
        <v>1 YEAR</v>
      </c>
      <c r="F477" s="2" t="s">
        <v>215</v>
      </c>
      <c r="G477" s="31" t="s">
        <v>1897</v>
      </c>
    </row>
    <row r="478" spans="1:7" x14ac:dyDescent="0.3">
      <c r="A478" s="29" t="s">
        <v>1161</v>
      </c>
      <c r="B478" t="s">
        <v>1160</v>
      </c>
      <c r="C478" s="30">
        <f>VLOOKUP(A478,Tabela2[[#All],[SKU]:[VALOR UNITÁRIO]],3,FALSE)</f>
        <v>3678.61</v>
      </c>
      <c r="D478" s="2" t="s">
        <v>2522</v>
      </c>
      <c r="E478" t="str">
        <f>VLOOKUP(A478,Tabela2[[#All],[SKU]:[VIGÊNCIA]],2,FALSE)</f>
        <v>3 YEAR</v>
      </c>
      <c r="F478" s="2" t="s">
        <v>215</v>
      </c>
      <c r="G478" s="31" t="s">
        <v>1897</v>
      </c>
    </row>
    <row r="479" spans="1:7" x14ac:dyDescent="0.3">
      <c r="A479" s="29" t="s">
        <v>1163</v>
      </c>
      <c r="B479" t="s">
        <v>1162</v>
      </c>
      <c r="C479" s="30">
        <f>VLOOKUP(A479,Tabela2[[#All],[SKU]:[VALOR UNITÁRIO]],3,FALSE)</f>
        <v>5702.84</v>
      </c>
      <c r="D479" s="2" t="s">
        <v>2522</v>
      </c>
      <c r="E479" t="str">
        <f>VLOOKUP(A479,Tabela2[[#All],[SKU]:[VIGÊNCIA]],2,FALSE)</f>
        <v>5 YEAR</v>
      </c>
      <c r="F479" s="2" t="s">
        <v>215</v>
      </c>
      <c r="G479" s="31" t="s">
        <v>1897</v>
      </c>
    </row>
    <row r="480" spans="1:7" x14ac:dyDescent="0.3">
      <c r="A480" s="29" t="s">
        <v>1165</v>
      </c>
      <c r="B480" t="s">
        <v>1164</v>
      </c>
      <c r="C480" s="30">
        <f>VLOOKUP(A480,Tabela2[[#All],[SKU]:[VALOR UNITÁRIO]],3,FALSE)</f>
        <v>3404.3</v>
      </c>
      <c r="D480" s="2" t="s">
        <v>2522</v>
      </c>
      <c r="E480" t="str">
        <f>VLOOKUP(A480,Tabela2[[#All],[SKU]:[VIGÊNCIA]],2,FALSE)</f>
        <v>1 YEAR</v>
      </c>
      <c r="F480" s="2" t="s">
        <v>215</v>
      </c>
      <c r="G480" s="31" t="s">
        <v>1897</v>
      </c>
    </row>
    <row r="481" spans="1:7" x14ac:dyDescent="0.3">
      <c r="A481" s="29" t="s">
        <v>1167</v>
      </c>
      <c r="B481" t="s">
        <v>1166</v>
      </c>
      <c r="C481" s="30">
        <f>VLOOKUP(A481,Tabela2[[#All],[SKU]:[VALOR UNITÁRIO]],3,FALSE)</f>
        <v>7348.71</v>
      </c>
      <c r="D481" s="2" t="s">
        <v>2522</v>
      </c>
      <c r="E481" t="str">
        <f>VLOOKUP(A481,Tabela2[[#All],[SKU]:[VIGÊNCIA]],2,FALSE)</f>
        <v>3 YEAR</v>
      </c>
      <c r="F481" s="2" t="s">
        <v>215</v>
      </c>
      <c r="G481" s="31" t="s">
        <v>1897</v>
      </c>
    </row>
    <row r="482" spans="1:7" x14ac:dyDescent="0.3">
      <c r="A482" s="29" t="s">
        <v>1169</v>
      </c>
      <c r="B482" t="s">
        <v>1168</v>
      </c>
      <c r="C482" s="30">
        <f>VLOOKUP(A482,Tabela2[[#All],[SKU]:[VALOR UNITÁRIO]],3,FALSE)</f>
        <v>11397.16</v>
      </c>
      <c r="D482" s="2" t="s">
        <v>2522</v>
      </c>
      <c r="E482" t="str">
        <f>VLOOKUP(A482,Tabela2[[#All],[SKU]:[VIGÊNCIA]],2,FALSE)</f>
        <v>5 YEAR</v>
      </c>
      <c r="F482" s="2" t="s">
        <v>215</v>
      </c>
      <c r="G482" s="31" t="s">
        <v>1897</v>
      </c>
    </row>
    <row r="483" spans="1:7" x14ac:dyDescent="0.3">
      <c r="A483" s="29" t="s">
        <v>1171</v>
      </c>
      <c r="B483" t="s">
        <v>1170</v>
      </c>
      <c r="C483" s="30">
        <f>VLOOKUP(A483,Tabela2[[#All],[SKU]:[VALOR UNITÁRIO]],3,FALSE)</f>
        <v>1701.68</v>
      </c>
      <c r="D483" s="2" t="s">
        <v>2522</v>
      </c>
      <c r="E483" t="str">
        <f>VLOOKUP(A483,Tabela2[[#All],[SKU]:[VIGÊNCIA]],2,FALSE)</f>
        <v>1 YEAR</v>
      </c>
      <c r="F483" s="2" t="s">
        <v>215</v>
      </c>
      <c r="G483" s="31" t="s">
        <v>1897</v>
      </c>
    </row>
    <row r="484" spans="1:7" x14ac:dyDescent="0.3">
      <c r="A484" s="29" t="s">
        <v>1173</v>
      </c>
      <c r="B484" t="s">
        <v>1172</v>
      </c>
      <c r="C484" s="30">
        <f>VLOOKUP(A484,Tabela2[[#All],[SKU]:[VALOR UNITÁRIO]],3,FALSE)</f>
        <v>3678.61</v>
      </c>
      <c r="D484" s="2" t="s">
        <v>2522</v>
      </c>
      <c r="E484" t="str">
        <f>VLOOKUP(A484,Tabela2[[#All],[SKU]:[VIGÊNCIA]],2,FALSE)</f>
        <v>3 YEAR</v>
      </c>
      <c r="F484" s="2" t="s">
        <v>215</v>
      </c>
      <c r="G484" s="31" t="s">
        <v>1897</v>
      </c>
    </row>
    <row r="485" spans="1:7" x14ac:dyDescent="0.3">
      <c r="A485" s="29" t="s">
        <v>1175</v>
      </c>
      <c r="B485" t="s">
        <v>1174</v>
      </c>
      <c r="C485" s="30">
        <f>VLOOKUP(A485,Tabela2[[#All],[SKU]:[VALOR UNITÁRIO]],3,FALSE)</f>
        <v>5702.84</v>
      </c>
      <c r="D485" s="2" t="s">
        <v>2522</v>
      </c>
      <c r="E485" t="str">
        <f>VLOOKUP(A485,Tabela2[[#All],[SKU]:[VIGÊNCIA]],2,FALSE)</f>
        <v>5 YEAR</v>
      </c>
      <c r="F485" s="2" t="s">
        <v>215</v>
      </c>
      <c r="G485" s="31" t="s">
        <v>1897</v>
      </c>
    </row>
    <row r="486" spans="1:7" x14ac:dyDescent="0.3">
      <c r="A486" s="29" t="s">
        <v>1177</v>
      </c>
      <c r="B486" t="s">
        <v>1176</v>
      </c>
      <c r="C486" s="30">
        <f>VLOOKUP(A486,Tabela2[[#All],[SKU]:[VALOR UNITÁRIO]],3,FALSE)</f>
        <v>0</v>
      </c>
      <c r="D486" s="2" t="s">
        <v>2522</v>
      </c>
      <c r="E486" t="str">
        <f>VLOOKUP(A486,Tabela2[[#All],[SKU]:[VIGÊNCIA]],2,FALSE)</f>
        <v>N/A</v>
      </c>
      <c r="F486" s="2" t="s">
        <v>215</v>
      </c>
      <c r="G486" s="31" t="s">
        <v>1897</v>
      </c>
    </row>
    <row r="487" spans="1:7" x14ac:dyDescent="0.3">
      <c r="A487" s="29" t="s">
        <v>1179</v>
      </c>
      <c r="B487" t="s">
        <v>1178</v>
      </c>
      <c r="C487" s="30">
        <f>VLOOKUP(A487,Tabela2[[#All],[SKU]:[VALOR UNITÁRIO]],3,FALSE)</f>
        <v>0</v>
      </c>
      <c r="D487" s="2" t="s">
        <v>2522</v>
      </c>
      <c r="E487" t="str">
        <f>VLOOKUP(A487,Tabela2[[#All],[SKU]:[VIGÊNCIA]],2,FALSE)</f>
        <v>N/A</v>
      </c>
      <c r="F487" s="2" t="s">
        <v>215</v>
      </c>
      <c r="G487" s="31" t="s">
        <v>1897</v>
      </c>
    </row>
    <row r="488" spans="1:7" x14ac:dyDescent="0.3">
      <c r="A488" s="29" t="s">
        <v>1182</v>
      </c>
      <c r="B488" t="s">
        <v>1181</v>
      </c>
      <c r="C488" s="30">
        <f>VLOOKUP(A488,Tabela2[[#All],[SKU]:[VALOR UNITÁRIO]],3,FALSE)</f>
        <v>1701.68</v>
      </c>
      <c r="D488" s="2" t="s">
        <v>2522</v>
      </c>
      <c r="E488" t="str">
        <f>VLOOKUP(A488,Tabela2[[#All],[SKU]:[VIGÊNCIA]],2,FALSE)</f>
        <v>1 YEAR</v>
      </c>
      <c r="F488" s="2" t="s">
        <v>215</v>
      </c>
      <c r="G488" s="31" t="s">
        <v>1897</v>
      </c>
    </row>
    <row r="489" spans="1:7" x14ac:dyDescent="0.3">
      <c r="A489" s="29" t="s">
        <v>1184</v>
      </c>
      <c r="B489" t="s">
        <v>1183</v>
      </c>
      <c r="C489" s="30">
        <f>VLOOKUP(A489,Tabela2[[#All],[SKU]:[VALOR UNITÁRIO]],3,FALSE)</f>
        <v>1020.63</v>
      </c>
      <c r="D489" s="2" t="s">
        <v>2522</v>
      </c>
      <c r="E489" t="str">
        <f>VLOOKUP(A489,Tabela2[[#All],[SKU]:[VIGÊNCIA]],2,FALSE)</f>
        <v>1 YEAR</v>
      </c>
      <c r="F489" s="2" t="s">
        <v>215</v>
      </c>
      <c r="G489" s="31" t="s">
        <v>1897</v>
      </c>
    </row>
    <row r="490" spans="1:7" x14ac:dyDescent="0.3">
      <c r="A490" s="29" t="s">
        <v>1187</v>
      </c>
      <c r="B490" t="s">
        <v>1186</v>
      </c>
      <c r="C490" s="30">
        <f>VLOOKUP(A490,Tabela2[[#All],[SKU]:[VALOR UNITÁRIO]],3,FALSE)</f>
        <v>1701.68</v>
      </c>
      <c r="D490" s="2" t="s">
        <v>2522</v>
      </c>
      <c r="E490" t="str">
        <f>VLOOKUP(A490,Tabela2[[#All],[SKU]:[VIGÊNCIA]],2,FALSE)</f>
        <v>1 YEAR</v>
      </c>
      <c r="F490" s="2" t="s">
        <v>215</v>
      </c>
      <c r="G490" s="31" t="s">
        <v>1897</v>
      </c>
    </row>
    <row r="491" spans="1:7" x14ac:dyDescent="0.3">
      <c r="A491" s="29" t="s">
        <v>1189</v>
      </c>
      <c r="B491" t="s">
        <v>1188</v>
      </c>
      <c r="C491" s="30">
        <f>VLOOKUP(A491,Tabela2[[#All],[SKU]:[VALOR UNITÁRIO]],3,FALSE)</f>
        <v>1020.63</v>
      </c>
      <c r="D491" s="2" t="s">
        <v>2522</v>
      </c>
      <c r="E491" t="str">
        <f>VLOOKUP(A491,Tabela2[[#All],[SKU]:[VIGÊNCIA]],2,FALSE)</f>
        <v>1 YEAR</v>
      </c>
      <c r="F491" s="2" t="s">
        <v>215</v>
      </c>
      <c r="G491" s="31" t="s">
        <v>1897</v>
      </c>
    </row>
    <row r="492" spans="1:7" x14ac:dyDescent="0.3">
      <c r="A492" s="29" t="s">
        <v>1192</v>
      </c>
      <c r="B492" t="s">
        <v>1191</v>
      </c>
      <c r="C492" s="30">
        <f>VLOOKUP(A492,Tabela2[[#All],[SKU]:[VALOR UNITÁRIO]],3,FALSE)</f>
        <v>3404.3</v>
      </c>
      <c r="D492" s="2" t="s">
        <v>2522</v>
      </c>
      <c r="E492" t="str">
        <f>VLOOKUP(A492,Tabela2[[#All],[SKU]:[VIGÊNCIA]],2,FALSE)</f>
        <v>1 YEAR</v>
      </c>
      <c r="F492" s="2" t="s">
        <v>215</v>
      </c>
      <c r="G492" s="31" t="s">
        <v>1897</v>
      </c>
    </row>
    <row r="493" spans="1:7" x14ac:dyDescent="0.3">
      <c r="A493" s="29" t="s">
        <v>1194</v>
      </c>
      <c r="B493" t="s">
        <v>1193</v>
      </c>
      <c r="C493" s="30">
        <f>VLOOKUP(A493,Tabela2[[#All],[SKU]:[VALOR UNITÁRIO]],3,FALSE)</f>
        <v>1701.68</v>
      </c>
      <c r="D493" s="2" t="s">
        <v>2522</v>
      </c>
      <c r="E493" t="str">
        <f>VLOOKUP(A493,Tabela2[[#All],[SKU]:[VIGÊNCIA]],2,FALSE)</f>
        <v>1 YEAR</v>
      </c>
      <c r="F493" s="2" t="s">
        <v>215</v>
      </c>
      <c r="G493" s="31" t="s">
        <v>1897</v>
      </c>
    </row>
    <row r="494" spans="1:7" x14ac:dyDescent="0.3">
      <c r="A494" s="29" t="s">
        <v>1197</v>
      </c>
      <c r="B494" t="s">
        <v>1196</v>
      </c>
      <c r="C494" s="30">
        <f>VLOOKUP(A494,Tabela2[[#All],[SKU]:[VALOR UNITÁRIO]],3,FALSE)</f>
        <v>3404.3</v>
      </c>
      <c r="D494" s="2" t="s">
        <v>2522</v>
      </c>
      <c r="E494" t="str">
        <f>VLOOKUP(A494,Tabela2[[#All],[SKU]:[VIGÊNCIA]],2,FALSE)</f>
        <v>1 YEAR</v>
      </c>
      <c r="F494" s="2" t="s">
        <v>215</v>
      </c>
      <c r="G494" s="31" t="s">
        <v>1897</v>
      </c>
    </row>
    <row r="495" spans="1:7" x14ac:dyDescent="0.3">
      <c r="A495" s="29" t="s">
        <v>1199</v>
      </c>
      <c r="B495" t="s">
        <v>1198</v>
      </c>
      <c r="C495" s="30">
        <f>VLOOKUP(A495,Tabela2[[#All],[SKU]:[VALOR UNITÁRIO]],3,FALSE)</f>
        <v>1701.68</v>
      </c>
      <c r="D495" s="2" t="s">
        <v>2522</v>
      </c>
      <c r="E495" t="str">
        <f>VLOOKUP(A495,Tabela2[[#All],[SKU]:[VIGÊNCIA]],2,FALSE)</f>
        <v>1 YEAR</v>
      </c>
      <c r="F495" s="2" t="s">
        <v>215</v>
      </c>
      <c r="G495" s="31" t="s">
        <v>1897</v>
      </c>
    </row>
    <row r="496" spans="1:7" x14ac:dyDescent="0.3">
      <c r="A496" s="29" t="s">
        <v>1203</v>
      </c>
      <c r="B496" t="s">
        <v>1202</v>
      </c>
      <c r="C496" s="30">
        <f>VLOOKUP(A496,Tabela2[[#All],[SKU]:[VALOR UNITÁRIO]],3,FALSE)</f>
        <v>3404.3</v>
      </c>
      <c r="D496" s="2" t="s">
        <v>2522</v>
      </c>
      <c r="E496" t="str">
        <f>VLOOKUP(A496,Tabela2[[#All],[SKU]:[VIGÊNCIA]],2,FALSE)</f>
        <v>1 YEAR</v>
      </c>
      <c r="F496" s="2" t="s">
        <v>215</v>
      </c>
      <c r="G496" s="31" t="s">
        <v>1897</v>
      </c>
    </row>
    <row r="497" spans="1:7" x14ac:dyDescent="0.3">
      <c r="A497" s="29" t="s">
        <v>1205</v>
      </c>
      <c r="B497" t="s">
        <v>1204</v>
      </c>
      <c r="C497" s="30">
        <f>VLOOKUP(A497,Tabela2[[#All],[SKU]:[VALOR UNITÁRIO]],3,FALSE)</f>
        <v>7348.71</v>
      </c>
      <c r="D497" s="2" t="s">
        <v>2522</v>
      </c>
      <c r="E497" t="str">
        <f>VLOOKUP(A497,Tabela2[[#All],[SKU]:[VIGÊNCIA]],2,FALSE)</f>
        <v>3 YEAR</v>
      </c>
      <c r="F497" s="2" t="s">
        <v>215</v>
      </c>
      <c r="G497" s="31" t="s">
        <v>1897</v>
      </c>
    </row>
    <row r="498" spans="1:7" x14ac:dyDescent="0.3">
      <c r="A498" s="29" t="s">
        <v>1207</v>
      </c>
      <c r="B498" t="s">
        <v>1206</v>
      </c>
      <c r="C498" s="30">
        <f>VLOOKUP(A498,Tabela2[[#All],[SKU]:[VALOR UNITÁRIO]],3,FALSE)</f>
        <v>11397.16</v>
      </c>
      <c r="D498" s="2" t="s">
        <v>2522</v>
      </c>
      <c r="E498" t="str">
        <f>VLOOKUP(A498,Tabela2[[#All],[SKU]:[VIGÊNCIA]],2,FALSE)</f>
        <v>5 YEAR</v>
      </c>
      <c r="F498" s="2" t="s">
        <v>215</v>
      </c>
      <c r="G498" s="31" t="s">
        <v>1897</v>
      </c>
    </row>
    <row r="499" spans="1:7" x14ac:dyDescent="0.3">
      <c r="A499" s="29" t="s">
        <v>1209</v>
      </c>
      <c r="B499" t="s">
        <v>1208</v>
      </c>
      <c r="C499" s="30">
        <f>VLOOKUP(A499,Tabela2[[#All],[SKU]:[VALOR UNITÁRIO]],3,FALSE)</f>
        <v>453.09</v>
      </c>
      <c r="D499" s="2" t="s">
        <v>2522</v>
      </c>
      <c r="E499" t="str">
        <f>VLOOKUP(A499,Tabela2[[#All],[SKU]:[VIGÊNCIA]],2,FALSE)</f>
        <v>1 YEAR</v>
      </c>
      <c r="F499" s="2" t="s">
        <v>215</v>
      </c>
      <c r="G499" s="31" t="s">
        <v>1897</v>
      </c>
    </row>
    <row r="500" spans="1:7" x14ac:dyDescent="0.3">
      <c r="A500" s="29" t="s">
        <v>1211</v>
      </c>
      <c r="B500" t="s">
        <v>1210</v>
      </c>
      <c r="C500" s="30">
        <f>VLOOKUP(A500,Tabela2[[#All],[SKU]:[VALOR UNITÁRIO]],3,FALSE)</f>
        <v>973.33</v>
      </c>
      <c r="D500" s="2" t="s">
        <v>2522</v>
      </c>
      <c r="E500" t="str">
        <f>VLOOKUP(A500,Tabela2[[#All],[SKU]:[VIGÊNCIA]],2,FALSE)</f>
        <v>3 YEAR</v>
      </c>
      <c r="F500" s="2" t="s">
        <v>215</v>
      </c>
      <c r="G500" s="31" t="s">
        <v>1897</v>
      </c>
    </row>
    <row r="501" spans="1:7" x14ac:dyDescent="0.3">
      <c r="A501" s="29" t="s">
        <v>1213</v>
      </c>
      <c r="B501" t="s">
        <v>1212</v>
      </c>
      <c r="C501" s="30">
        <f>VLOOKUP(A501,Tabela2[[#All],[SKU]:[VALOR UNITÁRIO]],3,FALSE)</f>
        <v>1512.5</v>
      </c>
      <c r="D501" s="2" t="s">
        <v>2522</v>
      </c>
      <c r="E501" t="str">
        <f>VLOOKUP(A501,Tabela2[[#All],[SKU]:[VIGÊNCIA]],2,FALSE)</f>
        <v>5 YEAR</v>
      </c>
      <c r="F501" s="2" t="s">
        <v>215</v>
      </c>
      <c r="G501" s="31" t="s">
        <v>1897</v>
      </c>
    </row>
    <row r="502" spans="1:7" x14ac:dyDescent="0.3">
      <c r="A502" s="29" t="s">
        <v>1215</v>
      </c>
      <c r="B502" t="s">
        <v>1214</v>
      </c>
      <c r="C502" s="30">
        <f>VLOOKUP(A502,Tabela2[[#All],[SKU]:[VALOR UNITÁRIO]],3,FALSE)</f>
        <v>1020.63</v>
      </c>
      <c r="D502" s="2" t="s">
        <v>2522</v>
      </c>
      <c r="E502" t="str">
        <f>VLOOKUP(A502,Tabela2[[#All],[SKU]:[VIGÊNCIA]],2,FALSE)</f>
        <v>1 YEAR</v>
      </c>
      <c r="F502" s="2" t="s">
        <v>215</v>
      </c>
      <c r="G502" s="31" t="s">
        <v>1897</v>
      </c>
    </row>
    <row r="503" spans="1:7" x14ac:dyDescent="0.3">
      <c r="A503" s="29" t="s">
        <v>1217</v>
      </c>
      <c r="B503" t="s">
        <v>1216</v>
      </c>
      <c r="C503" s="30">
        <f>VLOOKUP(A503,Tabela2[[#All],[SKU]:[VALOR UNITÁRIO]],3,FALSE)</f>
        <v>2203</v>
      </c>
      <c r="D503" s="2" t="s">
        <v>2522</v>
      </c>
      <c r="E503" t="str">
        <f>VLOOKUP(A503,Tabela2[[#All],[SKU]:[VIGÊNCIA]],2,FALSE)</f>
        <v>3 YEAR</v>
      </c>
      <c r="F503" s="2" t="s">
        <v>215</v>
      </c>
      <c r="G503" s="31" t="s">
        <v>1897</v>
      </c>
    </row>
    <row r="504" spans="1:7" x14ac:dyDescent="0.3">
      <c r="A504" s="29" t="s">
        <v>1219</v>
      </c>
      <c r="B504" t="s">
        <v>1218</v>
      </c>
      <c r="C504" s="30">
        <f>VLOOKUP(A504,Tabela2[[#All],[SKU]:[VALOR UNITÁRIO]],3,FALSE)</f>
        <v>3413.76</v>
      </c>
      <c r="D504" s="2" t="s">
        <v>2522</v>
      </c>
      <c r="E504" t="str">
        <f>VLOOKUP(A504,Tabela2[[#All],[SKU]:[VIGÊNCIA]],2,FALSE)</f>
        <v>5 YEAR</v>
      </c>
      <c r="F504" s="2" t="s">
        <v>215</v>
      </c>
      <c r="G504" s="31" t="s">
        <v>1897</v>
      </c>
    </row>
    <row r="505" spans="1:7" x14ac:dyDescent="0.3">
      <c r="A505" s="29" t="s">
        <v>1221</v>
      </c>
      <c r="B505" t="s">
        <v>1220</v>
      </c>
      <c r="C505" s="30">
        <f>VLOOKUP(A505,Tabela2[[#All],[SKU]:[VALOR UNITÁRIO]],3,FALSE)</f>
        <v>3404.3</v>
      </c>
      <c r="D505" s="2" t="s">
        <v>2522</v>
      </c>
      <c r="E505" t="str">
        <f>VLOOKUP(A505,Tabela2[[#All],[SKU]:[VIGÊNCIA]],2,FALSE)</f>
        <v>1 YEAR</v>
      </c>
      <c r="F505" s="2" t="s">
        <v>215</v>
      </c>
      <c r="G505" s="31" t="s">
        <v>1897</v>
      </c>
    </row>
    <row r="506" spans="1:7" x14ac:dyDescent="0.3">
      <c r="A506" s="29" t="s">
        <v>1223</v>
      </c>
      <c r="B506" t="s">
        <v>1222</v>
      </c>
      <c r="C506" s="30">
        <f>VLOOKUP(A506,Tabela2[[#All],[SKU]:[VALOR UNITÁRIO]],3,FALSE)</f>
        <v>7348.71</v>
      </c>
      <c r="D506" s="2" t="s">
        <v>2522</v>
      </c>
      <c r="E506" t="str">
        <f>VLOOKUP(A506,Tabela2[[#All],[SKU]:[VIGÊNCIA]],2,FALSE)</f>
        <v>3 YEAR</v>
      </c>
      <c r="F506" s="2" t="s">
        <v>215</v>
      </c>
      <c r="G506" s="31" t="s">
        <v>1897</v>
      </c>
    </row>
    <row r="507" spans="1:7" x14ac:dyDescent="0.3">
      <c r="A507" s="29" t="s">
        <v>1225</v>
      </c>
      <c r="B507" t="s">
        <v>1224</v>
      </c>
      <c r="C507" s="30">
        <f>VLOOKUP(A507,Tabela2[[#All],[SKU]:[VALOR UNITÁRIO]],3,FALSE)</f>
        <v>11397.16</v>
      </c>
      <c r="D507" s="2" t="s">
        <v>2522</v>
      </c>
      <c r="E507" t="str">
        <f>VLOOKUP(A507,Tabela2[[#All],[SKU]:[VIGÊNCIA]],2,FALSE)</f>
        <v>5 YEAR</v>
      </c>
      <c r="F507" s="2" t="s">
        <v>215</v>
      </c>
      <c r="G507" s="31" t="s">
        <v>1897</v>
      </c>
    </row>
    <row r="508" spans="1:7" x14ac:dyDescent="0.3">
      <c r="A508" s="29" t="s">
        <v>1227</v>
      </c>
      <c r="B508" t="s">
        <v>1226</v>
      </c>
      <c r="C508" s="30">
        <f>VLOOKUP(A508,Tabela2[[#All],[SKU]:[VALOR UNITÁRIO]],3,FALSE)</f>
        <v>453.09</v>
      </c>
      <c r="D508" s="2" t="s">
        <v>2522</v>
      </c>
      <c r="E508" t="str">
        <f>VLOOKUP(A508,Tabela2[[#All],[SKU]:[VIGÊNCIA]],2,FALSE)</f>
        <v>1 YEAR</v>
      </c>
      <c r="F508" s="2" t="s">
        <v>215</v>
      </c>
      <c r="G508" s="31" t="s">
        <v>1897</v>
      </c>
    </row>
    <row r="509" spans="1:7" x14ac:dyDescent="0.3">
      <c r="A509" s="29" t="s">
        <v>1229</v>
      </c>
      <c r="B509" t="s">
        <v>1228</v>
      </c>
      <c r="C509" s="30">
        <f>VLOOKUP(A509,Tabela2[[#All],[SKU]:[VALOR UNITÁRIO]],3,FALSE)</f>
        <v>973.33</v>
      </c>
      <c r="D509" s="2" t="s">
        <v>2522</v>
      </c>
      <c r="E509" t="str">
        <f>VLOOKUP(A509,Tabela2[[#All],[SKU]:[VIGÊNCIA]],2,FALSE)</f>
        <v>3 YEAR</v>
      </c>
      <c r="F509" s="2" t="s">
        <v>215</v>
      </c>
      <c r="G509" s="31" t="s">
        <v>1897</v>
      </c>
    </row>
    <row r="510" spans="1:7" x14ac:dyDescent="0.3">
      <c r="A510" s="29" t="s">
        <v>1231</v>
      </c>
      <c r="B510" t="s">
        <v>1230</v>
      </c>
      <c r="C510" s="30">
        <f>VLOOKUP(A510,Tabela2[[#All],[SKU]:[VALOR UNITÁRIO]],3,FALSE)</f>
        <v>1512.5</v>
      </c>
      <c r="D510" s="2" t="s">
        <v>2522</v>
      </c>
      <c r="E510" t="str">
        <f>VLOOKUP(A510,Tabela2[[#All],[SKU]:[VIGÊNCIA]],2,FALSE)</f>
        <v>5 YEAR</v>
      </c>
      <c r="F510" s="2" t="s">
        <v>215</v>
      </c>
      <c r="G510" s="31" t="s">
        <v>1897</v>
      </c>
    </row>
    <row r="511" spans="1:7" x14ac:dyDescent="0.3">
      <c r="A511" s="29" t="s">
        <v>1233</v>
      </c>
      <c r="B511" t="s">
        <v>1232</v>
      </c>
      <c r="C511" s="30">
        <f>VLOOKUP(A511,Tabela2[[#All],[SKU]:[VALOR UNITÁRIO]],3,FALSE)</f>
        <v>1020.63</v>
      </c>
      <c r="D511" s="2" t="s">
        <v>2522</v>
      </c>
      <c r="E511" t="str">
        <f>VLOOKUP(A511,Tabela2[[#All],[SKU]:[VIGÊNCIA]],2,FALSE)</f>
        <v>1 YEAR</v>
      </c>
      <c r="F511" s="2" t="s">
        <v>215</v>
      </c>
      <c r="G511" s="31" t="s">
        <v>1897</v>
      </c>
    </row>
    <row r="512" spans="1:7" x14ac:dyDescent="0.3">
      <c r="A512" s="29" t="s">
        <v>1235</v>
      </c>
      <c r="B512" t="s">
        <v>1234</v>
      </c>
      <c r="C512" s="30">
        <f>VLOOKUP(A512,Tabela2[[#All],[SKU]:[VALOR UNITÁRIO]],3,FALSE)</f>
        <v>2203</v>
      </c>
      <c r="D512" s="2" t="s">
        <v>2522</v>
      </c>
      <c r="E512" t="str">
        <f>VLOOKUP(A512,Tabela2[[#All],[SKU]:[VIGÊNCIA]],2,FALSE)</f>
        <v>3 YEAR</v>
      </c>
      <c r="F512" s="2" t="s">
        <v>215</v>
      </c>
      <c r="G512" s="31" t="s">
        <v>1897</v>
      </c>
    </row>
    <row r="513" spans="1:7" x14ac:dyDescent="0.3">
      <c r="A513" s="29" t="s">
        <v>1237</v>
      </c>
      <c r="B513" t="s">
        <v>1236</v>
      </c>
      <c r="C513" s="30">
        <f>VLOOKUP(A513,Tabela2[[#All],[SKU]:[VALOR UNITÁRIO]],3,FALSE)</f>
        <v>3413.76</v>
      </c>
      <c r="D513" s="2" t="s">
        <v>2522</v>
      </c>
      <c r="E513" t="str">
        <f>VLOOKUP(A513,Tabela2[[#All],[SKU]:[VIGÊNCIA]],2,FALSE)</f>
        <v>5 YEAR</v>
      </c>
      <c r="F513" s="2" t="s">
        <v>215</v>
      </c>
      <c r="G513" s="31" t="s">
        <v>1897</v>
      </c>
    </row>
    <row r="514" spans="1:7" x14ac:dyDescent="0.3">
      <c r="A514" s="29" t="s">
        <v>1239</v>
      </c>
      <c r="B514" t="s">
        <v>1238</v>
      </c>
      <c r="C514" s="30">
        <f>VLOOKUP(A514,Tabela2[[#All],[SKU]:[VALOR UNITÁRIO]],3,FALSE)</f>
        <v>0</v>
      </c>
      <c r="D514" s="2" t="s">
        <v>2522</v>
      </c>
      <c r="E514" t="str">
        <f>VLOOKUP(A514,Tabela2[[#All],[SKU]:[VIGÊNCIA]],2,FALSE)</f>
        <v>N/A</v>
      </c>
      <c r="F514" s="2" t="s">
        <v>215</v>
      </c>
      <c r="G514" s="31" t="s">
        <v>1897</v>
      </c>
    </row>
    <row r="515" spans="1:7" x14ac:dyDescent="0.3">
      <c r="A515" s="29" t="s">
        <v>1241</v>
      </c>
      <c r="B515" t="s">
        <v>1240</v>
      </c>
      <c r="C515" s="30">
        <f>VLOOKUP(A515,Tabela2[[#All],[SKU]:[VALOR UNITÁRIO]],3,FALSE)</f>
        <v>0</v>
      </c>
      <c r="D515" s="2" t="s">
        <v>2522</v>
      </c>
      <c r="E515" t="str">
        <f>VLOOKUP(A515,Tabela2[[#All],[SKU]:[VIGÊNCIA]],2,FALSE)</f>
        <v>N/A</v>
      </c>
      <c r="F515" s="2" t="s">
        <v>215</v>
      </c>
      <c r="G515" s="31" t="s">
        <v>1897</v>
      </c>
    </row>
    <row r="516" spans="1:7" x14ac:dyDescent="0.3">
      <c r="A516" s="29" t="s">
        <v>1243</v>
      </c>
      <c r="B516" t="s">
        <v>1242</v>
      </c>
      <c r="C516" s="30">
        <f>VLOOKUP(A516,Tabela2[[#All],[SKU]:[VALOR UNITÁRIO]],3,FALSE)</f>
        <v>0</v>
      </c>
      <c r="D516" s="2" t="s">
        <v>2522</v>
      </c>
      <c r="E516" t="str">
        <f>VLOOKUP(A516,Tabela2[[#All],[SKU]:[VIGÊNCIA]],2,FALSE)</f>
        <v>N/A</v>
      </c>
      <c r="F516" s="2" t="s">
        <v>215</v>
      </c>
      <c r="G516" s="31" t="s">
        <v>1897</v>
      </c>
    </row>
    <row r="517" spans="1:7" x14ac:dyDescent="0.3">
      <c r="A517" s="29" t="s">
        <v>1246</v>
      </c>
      <c r="B517" t="s">
        <v>1245</v>
      </c>
      <c r="C517" s="30">
        <f>VLOOKUP(A517,Tabela2[[#All],[SKU]:[VALOR UNITÁRIO]],3,FALSE)</f>
        <v>3404.3</v>
      </c>
      <c r="D517" s="2" t="s">
        <v>2522</v>
      </c>
      <c r="E517" t="str">
        <f>VLOOKUP(A517,Tabela2[[#All],[SKU]:[VIGÊNCIA]],2,FALSE)</f>
        <v>1 YEAR</v>
      </c>
      <c r="F517" s="2" t="s">
        <v>215</v>
      </c>
      <c r="G517" s="31" t="s">
        <v>1897</v>
      </c>
    </row>
    <row r="518" spans="1:7" x14ac:dyDescent="0.3">
      <c r="A518" s="29" t="s">
        <v>1248</v>
      </c>
      <c r="B518" t="s">
        <v>1247</v>
      </c>
      <c r="C518" s="30">
        <f>VLOOKUP(A518,Tabela2[[#All],[SKU]:[VALOR UNITÁRIO]],3,FALSE)</f>
        <v>7348.71</v>
      </c>
      <c r="D518" s="2" t="s">
        <v>2522</v>
      </c>
      <c r="E518" t="str">
        <f>VLOOKUP(A518,Tabela2[[#All],[SKU]:[VIGÊNCIA]],2,FALSE)</f>
        <v>3 YEAR</v>
      </c>
      <c r="F518" s="2" t="s">
        <v>215</v>
      </c>
      <c r="G518" s="31" t="s">
        <v>1897</v>
      </c>
    </row>
    <row r="519" spans="1:7" x14ac:dyDescent="0.3">
      <c r="A519" s="29" t="s">
        <v>1250</v>
      </c>
      <c r="B519" t="s">
        <v>1249</v>
      </c>
      <c r="C519" s="30">
        <f>VLOOKUP(A519,Tabela2[[#All],[SKU]:[VALOR UNITÁRIO]],3,FALSE)</f>
        <v>11397.16</v>
      </c>
      <c r="D519" s="2" t="s">
        <v>2522</v>
      </c>
      <c r="E519" t="str">
        <f>VLOOKUP(A519,Tabela2[[#All],[SKU]:[VIGÊNCIA]],2,FALSE)</f>
        <v>5 YEAR</v>
      </c>
      <c r="F519" s="2" t="s">
        <v>215</v>
      </c>
      <c r="G519" s="31" t="s">
        <v>1897</v>
      </c>
    </row>
    <row r="520" spans="1:7" x14ac:dyDescent="0.3">
      <c r="A520" s="29" t="s">
        <v>1252</v>
      </c>
      <c r="B520" t="s">
        <v>1251</v>
      </c>
      <c r="C520" s="30">
        <f>VLOOKUP(A520,Tabela2[[#All],[SKU]:[VALOR UNITÁRIO]],3,FALSE)</f>
        <v>1701.68</v>
      </c>
      <c r="D520" s="2" t="s">
        <v>2522</v>
      </c>
      <c r="E520" t="str">
        <f>VLOOKUP(A520,Tabela2[[#All],[SKU]:[VIGÊNCIA]],2,FALSE)</f>
        <v>1 YEAR</v>
      </c>
      <c r="F520" s="2" t="s">
        <v>215</v>
      </c>
      <c r="G520" s="31" t="s">
        <v>1897</v>
      </c>
    </row>
    <row r="521" spans="1:7" x14ac:dyDescent="0.3">
      <c r="A521" s="29" t="s">
        <v>1254</v>
      </c>
      <c r="B521" t="s">
        <v>1253</v>
      </c>
      <c r="C521" s="30">
        <f>VLOOKUP(A521,Tabela2[[#All],[SKU]:[VALOR UNITÁRIO]],3,FALSE)</f>
        <v>3678.61</v>
      </c>
      <c r="D521" s="2" t="s">
        <v>2522</v>
      </c>
      <c r="E521" t="str">
        <f>VLOOKUP(A521,Tabela2[[#All],[SKU]:[VIGÊNCIA]],2,FALSE)</f>
        <v>3 YEAR</v>
      </c>
      <c r="F521" s="2" t="s">
        <v>215</v>
      </c>
      <c r="G521" s="31" t="s">
        <v>1897</v>
      </c>
    </row>
    <row r="522" spans="1:7" x14ac:dyDescent="0.3">
      <c r="A522" s="29" t="s">
        <v>1256</v>
      </c>
      <c r="B522" t="s">
        <v>1255</v>
      </c>
      <c r="C522" s="30">
        <f>VLOOKUP(A522,Tabela2[[#All],[SKU]:[VALOR UNITÁRIO]],3,FALSE)</f>
        <v>5702.84</v>
      </c>
      <c r="D522" s="2" t="s">
        <v>2522</v>
      </c>
      <c r="E522" t="str">
        <f>VLOOKUP(A522,Tabela2[[#All],[SKU]:[VIGÊNCIA]],2,FALSE)</f>
        <v>5 YEAR</v>
      </c>
      <c r="F522" s="2" t="s">
        <v>215</v>
      </c>
      <c r="G522" s="31" t="s">
        <v>1897</v>
      </c>
    </row>
    <row r="523" spans="1:7" x14ac:dyDescent="0.3">
      <c r="A523" s="29" t="s">
        <v>1258</v>
      </c>
      <c r="B523" t="s">
        <v>1257</v>
      </c>
      <c r="C523" s="30">
        <f>VLOOKUP(A523,Tabela2[[#All],[SKU]:[VALOR UNITÁRIO]],3,FALSE)</f>
        <v>3404.3</v>
      </c>
      <c r="D523" s="2" t="s">
        <v>2522</v>
      </c>
      <c r="E523" t="str">
        <f>VLOOKUP(A523,Tabela2[[#All],[SKU]:[VIGÊNCIA]],2,FALSE)</f>
        <v>1 YEAR</v>
      </c>
      <c r="F523" s="2" t="s">
        <v>215</v>
      </c>
      <c r="G523" s="31" t="s">
        <v>1897</v>
      </c>
    </row>
    <row r="524" spans="1:7" x14ac:dyDescent="0.3">
      <c r="A524" s="29" t="s">
        <v>1260</v>
      </c>
      <c r="B524" t="s">
        <v>1259</v>
      </c>
      <c r="C524" s="30">
        <f>VLOOKUP(A524,Tabela2[[#All],[SKU]:[VALOR UNITÁRIO]],3,FALSE)</f>
        <v>7348.71</v>
      </c>
      <c r="D524" s="2" t="s">
        <v>2522</v>
      </c>
      <c r="E524" t="str">
        <f>VLOOKUP(A524,Tabela2[[#All],[SKU]:[VIGÊNCIA]],2,FALSE)</f>
        <v>3 YEAR</v>
      </c>
      <c r="F524" s="2" t="s">
        <v>215</v>
      </c>
      <c r="G524" s="31" t="s">
        <v>1897</v>
      </c>
    </row>
    <row r="525" spans="1:7" x14ac:dyDescent="0.3">
      <c r="A525" s="29" t="s">
        <v>1262</v>
      </c>
      <c r="B525" t="s">
        <v>1261</v>
      </c>
      <c r="C525" s="30">
        <f>VLOOKUP(A525,Tabela2[[#All],[SKU]:[VALOR UNITÁRIO]],3,FALSE)</f>
        <v>11397.16</v>
      </c>
      <c r="D525" s="2" t="s">
        <v>2522</v>
      </c>
      <c r="E525" t="str">
        <f>VLOOKUP(A525,Tabela2[[#All],[SKU]:[VIGÊNCIA]],2,FALSE)</f>
        <v>5 YEAR</v>
      </c>
      <c r="F525" s="2" t="s">
        <v>215</v>
      </c>
      <c r="G525" s="31" t="s">
        <v>1897</v>
      </c>
    </row>
    <row r="526" spans="1:7" x14ac:dyDescent="0.3">
      <c r="A526" s="29" t="s">
        <v>1264</v>
      </c>
      <c r="B526" t="s">
        <v>1263</v>
      </c>
      <c r="C526" s="30">
        <f>VLOOKUP(A526,Tabela2[[#All],[SKU]:[VALOR UNITÁRIO]],3,FALSE)</f>
        <v>1701.68</v>
      </c>
      <c r="D526" s="2" t="s">
        <v>2522</v>
      </c>
      <c r="E526" t="str">
        <f>VLOOKUP(A526,Tabela2[[#All],[SKU]:[VIGÊNCIA]],2,FALSE)</f>
        <v>1 YEAR</v>
      </c>
      <c r="F526" s="2" t="s">
        <v>215</v>
      </c>
      <c r="G526" s="31" t="s">
        <v>1897</v>
      </c>
    </row>
    <row r="527" spans="1:7" x14ac:dyDescent="0.3">
      <c r="A527" s="29" t="s">
        <v>1266</v>
      </c>
      <c r="B527" t="s">
        <v>1265</v>
      </c>
      <c r="C527" s="30">
        <f>VLOOKUP(A527,Tabela2[[#All],[SKU]:[VALOR UNITÁRIO]],3,FALSE)</f>
        <v>3678.61</v>
      </c>
      <c r="D527" s="2" t="s">
        <v>2522</v>
      </c>
      <c r="E527" t="str">
        <f>VLOOKUP(A527,Tabela2[[#All],[SKU]:[VIGÊNCIA]],2,FALSE)</f>
        <v>3 YEAR</v>
      </c>
      <c r="F527" s="2" t="s">
        <v>215</v>
      </c>
      <c r="G527" s="31" t="s">
        <v>1897</v>
      </c>
    </row>
    <row r="528" spans="1:7" x14ac:dyDescent="0.3">
      <c r="A528" s="29" t="s">
        <v>1268</v>
      </c>
      <c r="B528" t="s">
        <v>1267</v>
      </c>
      <c r="C528" s="30">
        <f>VLOOKUP(A528,Tabela2[[#All],[SKU]:[VALOR UNITÁRIO]],3,FALSE)</f>
        <v>5702.84</v>
      </c>
      <c r="D528" s="2" t="s">
        <v>2522</v>
      </c>
      <c r="E528" t="str">
        <f>VLOOKUP(A528,Tabela2[[#All],[SKU]:[VIGÊNCIA]],2,FALSE)</f>
        <v>5 YEAR</v>
      </c>
      <c r="F528" s="2" t="s">
        <v>215</v>
      </c>
      <c r="G528" s="31" t="s">
        <v>1897</v>
      </c>
    </row>
    <row r="529" spans="1:7" x14ac:dyDescent="0.3">
      <c r="A529" s="29" t="s">
        <v>1270</v>
      </c>
      <c r="B529" t="s">
        <v>1269</v>
      </c>
      <c r="C529" s="30">
        <f>VLOOKUP(A529,Tabela2[[#All],[SKU]:[VALOR UNITÁRIO]],3,FALSE)</f>
        <v>0</v>
      </c>
      <c r="D529" s="2" t="s">
        <v>2522</v>
      </c>
      <c r="E529" t="str">
        <f>VLOOKUP(A529,Tabela2[[#All],[SKU]:[VIGÊNCIA]],2,FALSE)</f>
        <v>N/A</v>
      </c>
      <c r="F529" s="2" t="s">
        <v>215</v>
      </c>
      <c r="G529" s="31" t="s">
        <v>1897</v>
      </c>
    </row>
    <row r="530" spans="1:7" x14ac:dyDescent="0.3">
      <c r="A530" s="29" t="s">
        <v>1272</v>
      </c>
      <c r="B530" t="s">
        <v>1271</v>
      </c>
      <c r="C530" s="30">
        <f>VLOOKUP(A530,Tabela2[[#All],[SKU]:[VALOR UNITÁRIO]],3,FALSE)</f>
        <v>0</v>
      </c>
      <c r="D530" s="2" t="s">
        <v>2522</v>
      </c>
      <c r="E530" t="str">
        <f>VLOOKUP(A530,Tabela2[[#All],[SKU]:[VIGÊNCIA]],2,FALSE)</f>
        <v>N/A</v>
      </c>
      <c r="F530" s="2" t="s">
        <v>215</v>
      </c>
      <c r="G530" s="31" t="s">
        <v>1897</v>
      </c>
    </row>
    <row r="531" spans="1:7" x14ac:dyDescent="0.3">
      <c r="A531" s="29" t="s">
        <v>1276</v>
      </c>
      <c r="B531" t="s">
        <v>1275</v>
      </c>
      <c r="C531" s="30">
        <f>VLOOKUP(A531,Tabela2[[#All],[SKU]:[VALOR UNITÁRIO]],3,FALSE)</f>
        <v>19.670000000000002</v>
      </c>
      <c r="D531" s="2" t="s">
        <v>2522</v>
      </c>
      <c r="E531" t="str">
        <f>VLOOKUP(A531,Tabela2[[#All],[SKU]:[VIGÊNCIA]],2,FALSE)</f>
        <v>1 YEAR</v>
      </c>
      <c r="F531" s="2" t="s">
        <v>215</v>
      </c>
      <c r="G531" s="31" t="s">
        <v>1897</v>
      </c>
    </row>
    <row r="532" spans="1:7" x14ac:dyDescent="0.3">
      <c r="A532" s="29" t="s">
        <v>1278</v>
      </c>
      <c r="B532" t="s">
        <v>1277</v>
      </c>
      <c r="C532" s="30">
        <f>VLOOKUP(A532,Tabela2[[#All],[SKU]:[VALOR UNITÁRIO]],3,FALSE)</f>
        <v>13.15</v>
      </c>
      <c r="D532" s="2" t="s">
        <v>2522</v>
      </c>
      <c r="E532" t="str">
        <f>VLOOKUP(A532,Tabela2[[#All],[SKU]:[VIGÊNCIA]],2,FALSE)</f>
        <v>1 YEAR</v>
      </c>
      <c r="F532" s="2" t="s">
        <v>215</v>
      </c>
      <c r="G532" s="31" t="s">
        <v>1897</v>
      </c>
    </row>
    <row r="533" spans="1:7" x14ac:dyDescent="0.3">
      <c r="A533" s="29" t="s">
        <v>1280</v>
      </c>
      <c r="B533" t="s">
        <v>1279</v>
      </c>
      <c r="C533" s="30">
        <f>VLOOKUP(A533,Tabela2[[#All],[SKU]:[VALOR UNITÁRIO]],3,FALSE)</f>
        <v>10.07</v>
      </c>
      <c r="D533" s="2" t="s">
        <v>2522</v>
      </c>
      <c r="E533" t="str">
        <f>VLOOKUP(A533,Tabela2[[#All],[SKU]:[VIGÊNCIA]],2,FALSE)</f>
        <v>1 YEAR</v>
      </c>
      <c r="F533" s="2" t="s">
        <v>215</v>
      </c>
      <c r="G533" s="31" t="s">
        <v>1897</v>
      </c>
    </row>
    <row r="534" spans="1:7" x14ac:dyDescent="0.3">
      <c r="A534" s="29" t="s">
        <v>1282</v>
      </c>
      <c r="B534" t="s">
        <v>1281</v>
      </c>
      <c r="C534" s="30">
        <f>VLOOKUP(A534,Tabela2[[#All],[SKU]:[VALOR UNITÁRIO]],3,FALSE)</f>
        <v>7.57</v>
      </c>
      <c r="D534" s="2" t="s">
        <v>2522</v>
      </c>
      <c r="E534" t="str">
        <f>VLOOKUP(A534,Tabela2[[#All],[SKU]:[VIGÊNCIA]],2,FALSE)</f>
        <v>1 YEAR</v>
      </c>
      <c r="F534" s="2" t="s">
        <v>215</v>
      </c>
      <c r="G534" s="31" t="s">
        <v>1897</v>
      </c>
    </row>
    <row r="535" spans="1:7" x14ac:dyDescent="0.3">
      <c r="A535" s="29" t="s">
        <v>1284</v>
      </c>
      <c r="B535" t="s">
        <v>1283</v>
      </c>
      <c r="C535" s="30">
        <f>VLOOKUP(A535,Tabela2[[#All],[SKU]:[VALOR UNITÁRIO]],3,FALSE)</f>
        <v>6.05</v>
      </c>
      <c r="D535" s="2" t="s">
        <v>2522</v>
      </c>
      <c r="E535" t="str">
        <f>VLOOKUP(A535,Tabela2[[#All],[SKU]:[VIGÊNCIA]],2,FALSE)</f>
        <v>1 YEAR</v>
      </c>
      <c r="F535" s="2" t="s">
        <v>215</v>
      </c>
      <c r="G535" s="31" t="s">
        <v>1897</v>
      </c>
    </row>
    <row r="536" spans="1:7" x14ac:dyDescent="0.3">
      <c r="A536" s="29" t="s">
        <v>1286</v>
      </c>
      <c r="B536" t="s">
        <v>1285</v>
      </c>
      <c r="C536" s="30">
        <f>VLOOKUP(A536,Tabela2[[#All],[SKU]:[VALOR UNITÁRIO]],3,FALSE)</f>
        <v>5.58</v>
      </c>
      <c r="D536" s="2" t="s">
        <v>2522</v>
      </c>
      <c r="E536" t="str">
        <f>VLOOKUP(A536,Tabela2[[#All],[SKU]:[VIGÊNCIA]],2,FALSE)</f>
        <v>1 YEAR</v>
      </c>
      <c r="F536" s="2" t="s">
        <v>215</v>
      </c>
      <c r="G536" s="31" t="s">
        <v>1897</v>
      </c>
    </row>
    <row r="537" spans="1:7" x14ac:dyDescent="0.3">
      <c r="A537" s="29" t="s">
        <v>1288</v>
      </c>
      <c r="B537" t="s">
        <v>1287</v>
      </c>
      <c r="C537" s="30">
        <f>VLOOKUP(A537,Tabela2[[#All],[SKU]:[VALOR UNITÁRIO]],3,FALSE)</f>
        <v>5.0599999999999996</v>
      </c>
      <c r="D537" s="2" t="s">
        <v>2522</v>
      </c>
      <c r="E537" t="str">
        <f>VLOOKUP(A537,Tabela2[[#All],[SKU]:[VIGÊNCIA]],2,FALSE)</f>
        <v>1 YEAR</v>
      </c>
      <c r="F537" s="2" t="s">
        <v>215</v>
      </c>
      <c r="G537" s="31" t="s">
        <v>1897</v>
      </c>
    </row>
    <row r="538" spans="1:7" x14ac:dyDescent="0.3">
      <c r="A538" s="29" t="s">
        <v>1290</v>
      </c>
      <c r="B538" t="s">
        <v>1289</v>
      </c>
      <c r="C538" s="30">
        <f>VLOOKUP(A538,Tabela2[[#All],[SKU]:[VALOR UNITÁRIO]],3,FALSE)</f>
        <v>4.54</v>
      </c>
      <c r="D538" s="2" t="s">
        <v>2522</v>
      </c>
      <c r="E538" t="str">
        <f>VLOOKUP(A538,Tabela2[[#All],[SKU]:[VIGÊNCIA]],2,FALSE)</f>
        <v>1 YEAR</v>
      </c>
      <c r="F538" s="2" t="s">
        <v>215</v>
      </c>
      <c r="G538" s="31" t="s">
        <v>1897</v>
      </c>
    </row>
    <row r="539" spans="1:7" x14ac:dyDescent="0.3">
      <c r="A539" s="29" t="s">
        <v>1293</v>
      </c>
      <c r="B539" t="s">
        <v>1292</v>
      </c>
      <c r="C539" s="30">
        <f>VLOOKUP(A539,Tabela2[[#All],[SKU]:[VALOR UNITÁRIO]],3,FALSE)</f>
        <v>19.670000000000002</v>
      </c>
      <c r="D539" s="2" t="s">
        <v>2522</v>
      </c>
      <c r="E539" t="str">
        <f>VLOOKUP(A539,Tabela2[[#All],[SKU]:[VIGÊNCIA]],2,FALSE)</f>
        <v>1 YEAR</v>
      </c>
      <c r="F539" s="2" t="s">
        <v>215</v>
      </c>
      <c r="G539" s="31" t="s">
        <v>1897</v>
      </c>
    </row>
    <row r="540" spans="1:7" x14ac:dyDescent="0.3">
      <c r="A540" s="29" t="s">
        <v>1295</v>
      </c>
      <c r="B540" t="s">
        <v>1294</v>
      </c>
      <c r="C540" s="30">
        <f>VLOOKUP(A540,Tabela2[[#All],[SKU]:[VALOR UNITÁRIO]],3,FALSE)</f>
        <v>13.15</v>
      </c>
      <c r="D540" s="2" t="s">
        <v>2522</v>
      </c>
      <c r="E540" t="str">
        <f>VLOOKUP(A540,Tabela2[[#All],[SKU]:[VIGÊNCIA]],2,FALSE)</f>
        <v>1 YEAR</v>
      </c>
      <c r="F540" s="2" t="s">
        <v>215</v>
      </c>
      <c r="G540" s="31" t="s">
        <v>1897</v>
      </c>
    </row>
    <row r="541" spans="1:7" x14ac:dyDescent="0.3">
      <c r="A541" s="29" t="s">
        <v>1297</v>
      </c>
      <c r="B541" t="s">
        <v>1296</v>
      </c>
      <c r="C541" s="30">
        <f>VLOOKUP(A541,Tabela2[[#All],[SKU]:[VALOR UNITÁRIO]],3,FALSE)</f>
        <v>10.07</v>
      </c>
      <c r="D541" s="2" t="s">
        <v>2522</v>
      </c>
      <c r="E541" t="str">
        <f>VLOOKUP(A541,Tabela2[[#All],[SKU]:[VIGÊNCIA]],2,FALSE)</f>
        <v>1 YEAR</v>
      </c>
      <c r="F541" s="2" t="s">
        <v>215</v>
      </c>
      <c r="G541" s="31" t="s">
        <v>1897</v>
      </c>
    </row>
    <row r="542" spans="1:7" x14ac:dyDescent="0.3">
      <c r="A542" s="29" t="s">
        <v>1299</v>
      </c>
      <c r="B542" t="s">
        <v>1298</v>
      </c>
      <c r="C542" s="30">
        <f>VLOOKUP(A542,Tabela2[[#All],[SKU]:[VALOR UNITÁRIO]],3,FALSE)</f>
        <v>7.57</v>
      </c>
      <c r="D542" s="2" t="s">
        <v>2522</v>
      </c>
      <c r="E542" t="str">
        <f>VLOOKUP(A542,Tabela2[[#All],[SKU]:[VIGÊNCIA]],2,FALSE)</f>
        <v>1 YEAR</v>
      </c>
      <c r="F542" s="2" t="s">
        <v>215</v>
      </c>
      <c r="G542" s="31" t="s">
        <v>1897</v>
      </c>
    </row>
    <row r="543" spans="1:7" x14ac:dyDescent="0.3">
      <c r="A543" s="29" t="s">
        <v>1301</v>
      </c>
      <c r="B543" t="s">
        <v>1300</v>
      </c>
      <c r="C543" s="30">
        <f>VLOOKUP(A543,Tabela2[[#All],[SKU]:[VALOR UNITÁRIO]],3,FALSE)</f>
        <v>6.05</v>
      </c>
      <c r="D543" s="2" t="s">
        <v>2522</v>
      </c>
      <c r="E543" t="str">
        <f>VLOOKUP(A543,Tabela2[[#All],[SKU]:[VIGÊNCIA]],2,FALSE)</f>
        <v>1 YEAR</v>
      </c>
      <c r="F543" s="2" t="s">
        <v>215</v>
      </c>
      <c r="G543" s="31" t="s">
        <v>1897</v>
      </c>
    </row>
    <row r="544" spans="1:7" x14ac:dyDescent="0.3">
      <c r="A544" s="29" t="s">
        <v>1303</v>
      </c>
      <c r="B544" t="s">
        <v>1302</v>
      </c>
      <c r="C544" s="30">
        <f>VLOOKUP(A544,Tabela2[[#All],[SKU]:[VALOR UNITÁRIO]],3,FALSE)</f>
        <v>5.58</v>
      </c>
      <c r="D544" s="2" t="s">
        <v>2522</v>
      </c>
      <c r="E544" t="str">
        <f>VLOOKUP(A544,Tabela2[[#All],[SKU]:[VIGÊNCIA]],2,FALSE)</f>
        <v>1 YEAR</v>
      </c>
      <c r="F544" s="2" t="s">
        <v>215</v>
      </c>
      <c r="G544" s="31" t="s">
        <v>1897</v>
      </c>
    </row>
    <row r="545" spans="1:7" x14ac:dyDescent="0.3">
      <c r="A545" s="29" t="s">
        <v>1305</v>
      </c>
      <c r="B545" t="s">
        <v>1304</v>
      </c>
      <c r="C545" s="30">
        <f>VLOOKUP(A545,Tabela2[[#All],[SKU]:[VALOR UNITÁRIO]],3,FALSE)</f>
        <v>5.0599999999999996</v>
      </c>
      <c r="D545" s="2" t="s">
        <v>2522</v>
      </c>
      <c r="E545" t="str">
        <f>VLOOKUP(A545,Tabela2[[#All],[SKU]:[VIGÊNCIA]],2,FALSE)</f>
        <v>1 YEAR</v>
      </c>
      <c r="F545" s="2" t="s">
        <v>215</v>
      </c>
      <c r="G545" s="31" t="s">
        <v>1897</v>
      </c>
    </row>
    <row r="546" spans="1:7" x14ac:dyDescent="0.3">
      <c r="A546" s="29" t="s">
        <v>1307</v>
      </c>
      <c r="B546" t="s">
        <v>1306</v>
      </c>
      <c r="C546" s="30">
        <f>VLOOKUP(A546,Tabela2[[#All],[SKU]:[VALOR UNITÁRIO]],3,FALSE)</f>
        <v>4.54</v>
      </c>
      <c r="D546" s="2" t="s">
        <v>2522</v>
      </c>
      <c r="E546" t="str">
        <f>VLOOKUP(A546,Tabela2[[#All],[SKU]:[VIGÊNCIA]],2,FALSE)</f>
        <v>1 YEAR</v>
      </c>
      <c r="F546" s="2" t="s">
        <v>215</v>
      </c>
      <c r="G546" s="31" t="s">
        <v>1897</v>
      </c>
    </row>
    <row r="547" spans="1:7" x14ac:dyDescent="0.3">
      <c r="A547" s="29" t="s">
        <v>1310</v>
      </c>
      <c r="B547" t="s">
        <v>1309</v>
      </c>
      <c r="C547" s="30">
        <f>VLOOKUP(A547,Tabela2[[#All],[SKU]:[VALOR UNITÁRIO]],3,FALSE)</f>
        <v>0</v>
      </c>
      <c r="D547" s="2" t="s">
        <v>2522</v>
      </c>
      <c r="E547" t="str">
        <f>VLOOKUP(A547,Tabela2[[#All],[SKU]:[VIGÊNCIA]],2,FALSE)</f>
        <v>N/A</v>
      </c>
      <c r="F547" s="2" t="s">
        <v>215</v>
      </c>
      <c r="G547" s="31" t="s">
        <v>1897</v>
      </c>
    </row>
    <row r="548" spans="1:7" x14ac:dyDescent="0.3">
      <c r="A548" s="29" t="s">
        <v>1313</v>
      </c>
      <c r="B548" t="s">
        <v>1312</v>
      </c>
      <c r="C548" s="30">
        <f>VLOOKUP(A548,Tabela2[[#All],[SKU]:[VALOR UNITÁRIO]],3,FALSE)</f>
        <v>11.07</v>
      </c>
      <c r="D548" s="2" t="s">
        <v>2522</v>
      </c>
      <c r="E548" t="str">
        <f>VLOOKUP(A548,Tabela2[[#All],[SKU]:[VIGÊNCIA]],2,FALSE)</f>
        <v>N/A</v>
      </c>
      <c r="F548" s="2" t="s">
        <v>215</v>
      </c>
      <c r="G548" s="31" t="s">
        <v>1897</v>
      </c>
    </row>
    <row r="549" spans="1:7" x14ac:dyDescent="0.3">
      <c r="A549" s="29" t="s">
        <v>1315</v>
      </c>
      <c r="B549" t="s">
        <v>1314</v>
      </c>
      <c r="C549" s="30">
        <f>VLOOKUP(A549,Tabela2[[#All],[SKU]:[VALOR UNITÁRIO]],3,FALSE)</f>
        <v>7.38</v>
      </c>
      <c r="D549" s="2" t="s">
        <v>2522</v>
      </c>
      <c r="E549" t="str">
        <f>VLOOKUP(A549,Tabela2[[#All],[SKU]:[VIGÊNCIA]],2,FALSE)</f>
        <v>N/A</v>
      </c>
      <c r="F549" s="2" t="s">
        <v>215</v>
      </c>
      <c r="G549" s="31" t="s">
        <v>1897</v>
      </c>
    </row>
    <row r="550" spans="1:7" x14ac:dyDescent="0.3">
      <c r="A550" s="29" t="s">
        <v>1317</v>
      </c>
      <c r="B550" t="s">
        <v>1316</v>
      </c>
      <c r="C550" s="30">
        <f>VLOOKUP(A550,Tabela2[[#All],[SKU]:[VALOR UNITÁRIO]],3,FALSE)</f>
        <v>5.68</v>
      </c>
      <c r="D550" s="2" t="s">
        <v>2522</v>
      </c>
      <c r="E550" t="str">
        <f>VLOOKUP(A550,Tabela2[[#All],[SKU]:[VIGÊNCIA]],2,FALSE)</f>
        <v>N/A</v>
      </c>
      <c r="F550" s="2" t="s">
        <v>215</v>
      </c>
      <c r="G550" s="31" t="s">
        <v>1897</v>
      </c>
    </row>
    <row r="551" spans="1:7" x14ac:dyDescent="0.3">
      <c r="A551" s="29" t="s">
        <v>1319</v>
      </c>
      <c r="B551" t="s">
        <v>1318</v>
      </c>
      <c r="C551" s="30">
        <f>VLOOKUP(A551,Tabela2[[#All],[SKU]:[VALOR UNITÁRIO]],3,FALSE)</f>
        <v>4.26</v>
      </c>
      <c r="D551" s="2" t="s">
        <v>2522</v>
      </c>
      <c r="E551" t="str">
        <f>VLOOKUP(A551,Tabela2[[#All],[SKU]:[VIGÊNCIA]],2,FALSE)</f>
        <v>N/A</v>
      </c>
      <c r="F551" s="2" t="s">
        <v>215</v>
      </c>
      <c r="G551" s="31" t="s">
        <v>1897</v>
      </c>
    </row>
    <row r="552" spans="1:7" x14ac:dyDescent="0.3">
      <c r="A552" s="29" t="s">
        <v>1321</v>
      </c>
      <c r="B552" t="s">
        <v>1320</v>
      </c>
      <c r="C552" s="30">
        <f>VLOOKUP(A552,Tabela2[[#All],[SKU]:[VALOR UNITÁRIO]],3,FALSE)</f>
        <v>3.41</v>
      </c>
      <c r="D552" s="2" t="s">
        <v>2522</v>
      </c>
      <c r="E552" t="str">
        <f>VLOOKUP(A552,Tabela2[[#All],[SKU]:[VIGÊNCIA]],2,FALSE)</f>
        <v>N/A</v>
      </c>
      <c r="F552" s="2" t="s">
        <v>215</v>
      </c>
      <c r="G552" s="31" t="s">
        <v>1897</v>
      </c>
    </row>
    <row r="553" spans="1:7" x14ac:dyDescent="0.3">
      <c r="A553" s="29" t="s">
        <v>1323</v>
      </c>
      <c r="B553" t="s">
        <v>1322</v>
      </c>
      <c r="C553" s="30">
        <f>VLOOKUP(A553,Tabela2[[#All],[SKU]:[VALOR UNITÁRIO]],3,FALSE)</f>
        <v>3.12</v>
      </c>
      <c r="D553" s="2" t="s">
        <v>2522</v>
      </c>
      <c r="E553" t="str">
        <f>VLOOKUP(A553,Tabela2[[#All],[SKU]:[VIGÊNCIA]],2,FALSE)</f>
        <v>N/A</v>
      </c>
      <c r="F553" s="2" t="s">
        <v>215</v>
      </c>
      <c r="G553" s="31" t="s">
        <v>1897</v>
      </c>
    </row>
    <row r="554" spans="1:7" x14ac:dyDescent="0.3">
      <c r="A554" s="29" t="s">
        <v>1325</v>
      </c>
      <c r="B554" t="s">
        <v>1324</v>
      </c>
      <c r="C554" s="30">
        <f>VLOOKUP(A554,Tabela2[[#All],[SKU]:[VALOR UNITÁRIO]],3,FALSE)</f>
        <v>2.84</v>
      </c>
      <c r="D554" s="2" t="s">
        <v>2522</v>
      </c>
      <c r="E554" t="str">
        <f>VLOOKUP(A554,Tabela2[[#All],[SKU]:[VIGÊNCIA]],2,FALSE)</f>
        <v>N/A</v>
      </c>
      <c r="F554" s="2" t="s">
        <v>215</v>
      </c>
      <c r="G554" s="31" t="s">
        <v>1897</v>
      </c>
    </row>
    <row r="555" spans="1:7" x14ac:dyDescent="0.3">
      <c r="A555" s="29" t="s">
        <v>1327</v>
      </c>
      <c r="B555" t="s">
        <v>1326</v>
      </c>
      <c r="C555" s="30">
        <f>VLOOKUP(A555,Tabela2[[#All],[SKU]:[VALOR UNITÁRIO]],3,FALSE)</f>
        <v>2.5499999999999998</v>
      </c>
      <c r="D555" s="2" t="s">
        <v>2522</v>
      </c>
      <c r="E555" t="str">
        <f>VLOOKUP(A555,Tabela2[[#All],[SKU]:[VIGÊNCIA]],2,FALSE)</f>
        <v>N/A</v>
      </c>
      <c r="F555" s="2" t="s">
        <v>215</v>
      </c>
      <c r="G555" s="31" t="s">
        <v>1897</v>
      </c>
    </row>
    <row r="556" spans="1:7" x14ac:dyDescent="0.3">
      <c r="A556" s="29" t="s">
        <v>1329</v>
      </c>
      <c r="B556" t="s">
        <v>1328</v>
      </c>
      <c r="C556" s="30">
        <f>VLOOKUP(A556,Tabela2[[#All],[SKU]:[VALOR UNITÁRIO]],3,FALSE)</f>
        <v>20.66</v>
      </c>
      <c r="D556" s="2" t="s">
        <v>2522</v>
      </c>
      <c r="E556" t="str">
        <f>VLOOKUP(A556,Tabela2[[#All],[SKU]:[VIGÊNCIA]],2,FALSE)</f>
        <v>2 YEAR</v>
      </c>
      <c r="F556" s="2" t="s">
        <v>215</v>
      </c>
      <c r="G556" s="31" t="s">
        <v>1897</v>
      </c>
    </row>
    <row r="557" spans="1:7" x14ac:dyDescent="0.3">
      <c r="A557" s="29" t="s">
        <v>1331</v>
      </c>
      <c r="B557" t="s">
        <v>1330</v>
      </c>
      <c r="C557" s="30">
        <f>VLOOKUP(A557,Tabela2[[#All],[SKU]:[VALOR UNITÁRIO]],3,FALSE)</f>
        <v>13.77</v>
      </c>
      <c r="D557" s="2" t="s">
        <v>2522</v>
      </c>
      <c r="E557" t="str">
        <f>VLOOKUP(A557,Tabela2[[#All],[SKU]:[VIGÊNCIA]],2,FALSE)</f>
        <v>2 YEAR</v>
      </c>
      <c r="F557" s="2" t="s">
        <v>215</v>
      </c>
      <c r="G557" s="31" t="s">
        <v>1897</v>
      </c>
    </row>
    <row r="558" spans="1:7" x14ac:dyDescent="0.3">
      <c r="A558" s="29" t="s">
        <v>1333</v>
      </c>
      <c r="B558" t="s">
        <v>1332</v>
      </c>
      <c r="C558" s="30">
        <f>VLOOKUP(A558,Tabela2[[#All],[SKU]:[VALOR UNITÁRIO]],3,FALSE)</f>
        <v>10.59</v>
      </c>
      <c r="D558" s="2" t="s">
        <v>2522</v>
      </c>
      <c r="E558" t="str">
        <f>VLOOKUP(A558,Tabela2[[#All],[SKU]:[VIGÊNCIA]],2,FALSE)</f>
        <v>2 YEAR</v>
      </c>
      <c r="F558" s="2" t="s">
        <v>215</v>
      </c>
      <c r="G558" s="31" t="s">
        <v>1897</v>
      </c>
    </row>
    <row r="559" spans="1:7" x14ac:dyDescent="0.3">
      <c r="A559" s="29" t="s">
        <v>1335</v>
      </c>
      <c r="B559" t="s">
        <v>1334</v>
      </c>
      <c r="C559" s="30">
        <f>VLOOKUP(A559,Tabela2[[#All],[SKU]:[VALOR UNITÁRIO]],3,FALSE)</f>
        <v>7.95</v>
      </c>
      <c r="D559" s="2" t="s">
        <v>2522</v>
      </c>
      <c r="E559" t="str">
        <f>VLOOKUP(A559,Tabela2[[#All],[SKU]:[VIGÊNCIA]],2,FALSE)</f>
        <v>2 YEAR</v>
      </c>
      <c r="F559" s="2" t="s">
        <v>215</v>
      </c>
      <c r="G559" s="31" t="s">
        <v>1897</v>
      </c>
    </row>
    <row r="560" spans="1:7" x14ac:dyDescent="0.3">
      <c r="A560" s="29" t="s">
        <v>1337</v>
      </c>
      <c r="B560" t="s">
        <v>1336</v>
      </c>
      <c r="C560" s="30">
        <f>VLOOKUP(A560,Tabela2[[#All],[SKU]:[VALOR UNITÁRIO]],3,FALSE)</f>
        <v>6.36</v>
      </c>
      <c r="D560" s="2" t="s">
        <v>2522</v>
      </c>
      <c r="E560" t="str">
        <f>VLOOKUP(A560,Tabela2[[#All],[SKU]:[VIGÊNCIA]],2,FALSE)</f>
        <v>2 YEAR</v>
      </c>
      <c r="F560" s="2" t="s">
        <v>215</v>
      </c>
      <c r="G560" s="31" t="s">
        <v>1897</v>
      </c>
    </row>
    <row r="561" spans="1:7" x14ac:dyDescent="0.3">
      <c r="A561" s="29" t="s">
        <v>1339</v>
      </c>
      <c r="B561" t="s">
        <v>1338</v>
      </c>
      <c r="C561" s="30">
        <f>VLOOKUP(A561,Tabela2[[#All],[SKU]:[VALOR UNITÁRIO]],3,FALSE)</f>
        <v>5.83</v>
      </c>
      <c r="D561" s="2" t="s">
        <v>2522</v>
      </c>
      <c r="E561" t="str">
        <f>VLOOKUP(A561,Tabela2[[#All],[SKU]:[VIGÊNCIA]],2,FALSE)</f>
        <v>2 YEAR</v>
      </c>
      <c r="F561" s="2" t="s">
        <v>215</v>
      </c>
      <c r="G561" s="31" t="s">
        <v>1897</v>
      </c>
    </row>
    <row r="562" spans="1:7" x14ac:dyDescent="0.3">
      <c r="A562" s="29" t="s">
        <v>1341</v>
      </c>
      <c r="B562" t="s">
        <v>1340</v>
      </c>
      <c r="C562" s="30">
        <f>VLOOKUP(A562,Tabela2[[#All],[SKU]:[VALOR UNITÁRIO]],3,FALSE)</f>
        <v>5.3</v>
      </c>
      <c r="D562" s="2" t="s">
        <v>2522</v>
      </c>
      <c r="E562" t="str">
        <f>VLOOKUP(A562,Tabela2[[#All],[SKU]:[VIGÊNCIA]],2,FALSE)</f>
        <v>2 YEAR</v>
      </c>
      <c r="F562" s="2" t="s">
        <v>215</v>
      </c>
      <c r="G562" s="31" t="s">
        <v>1897</v>
      </c>
    </row>
    <row r="563" spans="1:7" x14ac:dyDescent="0.3">
      <c r="A563" s="29" t="s">
        <v>1343</v>
      </c>
      <c r="B563" t="s">
        <v>1342</v>
      </c>
      <c r="C563" s="30">
        <f>VLOOKUP(A563,Tabela2[[#All],[SKU]:[VALOR UNITÁRIO]],3,FALSE)</f>
        <v>4.7699999999999996</v>
      </c>
      <c r="D563" s="2" t="s">
        <v>2522</v>
      </c>
      <c r="E563" t="str">
        <f>VLOOKUP(A563,Tabela2[[#All],[SKU]:[VIGÊNCIA]],2,FALSE)</f>
        <v>2 YEAR</v>
      </c>
      <c r="F563" s="2" t="s">
        <v>215</v>
      </c>
      <c r="G563" s="31" t="s">
        <v>1897</v>
      </c>
    </row>
    <row r="564" spans="1:7" x14ac:dyDescent="0.3">
      <c r="A564" s="29" t="s">
        <v>1346</v>
      </c>
      <c r="B564" t="s">
        <v>1345</v>
      </c>
      <c r="C564" s="30">
        <f>VLOOKUP(A564,Tabela2[[#All],[SKU]:[VALOR UNITÁRIO]],3,FALSE)</f>
        <v>0</v>
      </c>
      <c r="D564" s="2" t="s">
        <v>2522</v>
      </c>
      <c r="E564" t="str">
        <f>VLOOKUP(A564,Tabela2[[#All],[SKU]:[VIGÊNCIA]],2,FALSE)</f>
        <v>N/A</v>
      </c>
      <c r="F564" s="2" t="s">
        <v>215</v>
      </c>
      <c r="G564" s="31" t="s">
        <v>1897</v>
      </c>
    </row>
    <row r="565" spans="1:7" x14ac:dyDescent="0.3">
      <c r="A565" s="29" t="s">
        <v>1350</v>
      </c>
      <c r="B565" t="s">
        <v>1349</v>
      </c>
      <c r="C565" s="30">
        <f>VLOOKUP(A565,Tabela2[[#All],[SKU]:[VALOR UNITÁRIO]],3,FALSE)</f>
        <v>19.670000000000002</v>
      </c>
      <c r="D565" s="2" t="s">
        <v>2522</v>
      </c>
      <c r="E565" t="str">
        <f>VLOOKUP(A565,Tabela2[[#All],[SKU]:[VIGÊNCIA]],2,FALSE)</f>
        <v>1 YEAR</v>
      </c>
      <c r="F565" s="2" t="s">
        <v>215</v>
      </c>
      <c r="G565" s="31" t="s">
        <v>1897</v>
      </c>
    </row>
    <row r="566" spans="1:7" x14ac:dyDescent="0.3">
      <c r="A566" s="29" t="s">
        <v>1352</v>
      </c>
      <c r="B566" t="s">
        <v>1351</v>
      </c>
      <c r="C566" s="30">
        <f>VLOOKUP(A566,Tabela2[[#All],[SKU]:[VALOR UNITÁRIO]],3,FALSE)</f>
        <v>13.15</v>
      </c>
      <c r="D566" s="2" t="s">
        <v>2522</v>
      </c>
      <c r="E566" t="str">
        <f>VLOOKUP(A566,Tabela2[[#All],[SKU]:[VIGÊNCIA]],2,FALSE)</f>
        <v>1 YEAR</v>
      </c>
      <c r="F566" s="2" t="s">
        <v>215</v>
      </c>
      <c r="G566" s="31" t="s">
        <v>1897</v>
      </c>
    </row>
    <row r="567" spans="1:7" x14ac:dyDescent="0.3">
      <c r="A567" s="29" t="s">
        <v>1354</v>
      </c>
      <c r="B567" t="s">
        <v>1353</v>
      </c>
      <c r="C567" s="30">
        <f>VLOOKUP(A567,Tabela2[[#All],[SKU]:[VALOR UNITÁRIO]],3,FALSE)</f>
        <v>10.07</v>
      </c>
      <c r="D567" s="2" t="s">
        <v>2522</v>
      </c>
      <c r="E567" t="str">
        <f>VLOOKUP(A567,Tabela2[[#All],[SKU]:[VIGÊNCIA]],2,FALSE)</f>
        <v>1 YEAR</v>
      </c>
      <c r="F567" s="2" t="s">
        <v>215</v>
      </c>
      <c r="G567" s="31" t="s">
        <v>1897</v>
      </c>
    </row>
    <row r="568" spans="1:7" x14ac:dyDescent="0.3">
      <c r="A568" s="29" t="s">
        <v>1356</v>
      </c>
      <c r="B568" t="s">
        <v>1355</v>
      </c>
      <c r="C568" s="30">
        <f>VLOOKUP(A568,Tabela2[[#All],[SKU]:[VALOR UNITÁRIO]],3,FALSE)</f>
        <v>7.57</v>
      </c>
      <c r="D568" s="2" t="s">
        <v>2522</v>
      </c>
      <c r="E568" t="str">
        <f>VLOOKUP(A568,Tabela2[[#All],[SKU]:[VIGÊNCIA]],2,FALSE)</f>
        <v>1 YEAR</v>
      </c>
      <c r="F568" s="2" t="s">
        <v>215</v>
      </c>
      <c r="G568" s="31" t="s">
        <v>1897</v>
      </c>
    </row>
    <row r="569" spans="1:7" x14ac:dyDescent="0.3">
      <c r="A569" s="29" t="s">
        <v>1358</v>
      </c>
      <c r="B569" t="s">
        <v>1357</v>
      </c>
      <c r="C569" s="30">
        <f>VLOOKUP(A569,Tabela2[[#All],[SKU]:[VALOR UNITÁRIO]],3,FALSE)</f>
        <v>6.05</v>
      </c>
      <c r="D569" s="2" t="s">
        <v>2522</v>
      </c>
      <c r="E569" t="str">
        <f>VLOOKUP(A569,Tabela2[[#All],[SKU]:[VIGÊNCIA]],2,FALSE)</f>
        <v>1 YEAR</v>
      </c>
      <c r="F569" s="2" t="s">
        <v>215</v>
      </c>
      <c r="G569" s="31" t="s">
        <v>1897</v>
      </c>
    </row>
    <row r="570" spans="1:7" x14ac:dyDescent="0.3">
      <c r="A570" s="29" t="s">
        <v>1360</v>
      </c>
      <c r="B570" t="s">
        <v>1359</v>
      </c>
      <c r="C570" s="30">
        <f>VLOOKUP(A570,Tabela2[[#All],[SKU]:[VALOR UNITÁRIO]],3,FALSE)</f>
        <v>5.58</v>
      </c>
      <c r="D570" s="2" t="s">
        <v>2522</v>
      </c>
      <c r="E570" t="str">
        <f>VLOOKUP(A570,Tabela2[[#All],[SKU]:[VIGÊNCIA]],2,FALSE)</f>
        <v>1 YEAR</v>
      </c>
      <c r="F570" s="2" t="s">
        <v>215</v>
      </c>
      <c r="G570" s="31" t="s">
        <v>1897</v>
      </c>
    </row>
    <row r="571" spans="1:7" x14ac:dyDescent="0.3">
      <c r="A571" s="29" t="s">
        <v>1362</v>
      </c>
      <c r="B571" t="s">
        <v>1361</v>
      </c>
      <c r="C571" s="30">
        <f>VLOOKUP(A571,Tabela2[[#All],[SKU]:[VALOR UNITÁRIO]],3,FALSE)</f>
        <v>5.0599999999999996</v>
      </c>
      <c r="D571" s="2" t="s">
        <v>2522</v>
      </c>
      <c r="E571" t="str">
        <f>VLOOKUP(A571,Tabela2[[#All],[SKU]:[VIGÊNCIA]],2,FALSE)</f>
        <v>1 YEAR</v>
      </c>
      <c r="F571" s="2" t="s">
        <v>215</v>
      </c>
      <c r="G571" s="31" t="s">
        <v>1897</v>
      </c>
    </row>
    <row r="572" spans="1:7" x14ac:dyDescent="0.3">
      <c r="A572" s="29" t="s">
        <v>1364</v>
      </c>
      <c r="B572" t="s">
        <v>1363</v>
      </c>
      <c r="C572" s="30">
        <f>VLOOKUP(A572,Tabela2[[#All],[SKU]:[VALOR UNITÁRIO]],3,FALSE)</f>
        <v>4.54</v>
      </c>
      <c r="D572" s="2" t="s">
        <v>2522</v>
      </c>
      <c r="E572" t="str">
        <f>VLOOKUP(A572,Tabela2[[#All],[SKU]:[VIGÊNCIA]],2,FALSE)</f>
        <v>1 YEAR</v>
      </c>
      <c r="F572" s="2" t="s">
        <v>215</v>
      </c>
      <c r="G572" s="31" t="s">
        <v>1897</v>
      </c>
    </row>
    <row r="573" spans="1:7" x14ac:dyDescent="0.3">
      <c r="A573" s="29" t="s">
        <v>1367</v>
      </c>
      <c r="B573" t="s">
        <v>1366</v>
      </c>
      <c r="C573" s="30">
        <f>VLOOKUP(A573,Tabela2[[#All],[SKU]:[VALOR UNITÁRIO]],3,FALSE)</f>
        <v>19.670000000000002</v>
      </c>
      <c r="D573" s="2" t="s">
        <v>2522</v>
      </c>
      <c r="E573" t="str">
        <f>VLOOKUP(A573,Tabela2[[#All],[SKU]:[VIGÊNCIA]],2,FALSE)</f>
        <v>1 YEAR</v>
      </c>
      <c r="F573" s="2" t="s">
        <v>215</v>
      </c>
      <c r="G573" s="31" t="s">
        <v>1897</v>
      </c>
    </row>
    <row r="574" spans="1:7" x14ac:dyDescent="0.3">
      <c r="A574" s="29" t="s">
        <v>1369</v>
      </c>
      <c r="B574" t="s">
        <v>1368</v>
      </c>
      <c r="C574" s="30">
        <f>VLOOKUP(A574,Tabela2[[#All],[SKU]:[VALOR UNITÁRIO]],3,FALSE)</f>
        <v>13.15</v>
      </c>
      <c r="D574" s="2" t="s">
        <v>2522</v>
      </c>
      <c r="E574" t="str">
        <f>VLOOKUP(A574,Tabela2[[#All],[SKU]:[VIGÊNCIA]],2,FALSE)</f>
        <v>1 YEAR</v>
      </c>
      <c r="F574" s="2" t="s">
        <v>215</v>
      </c>
      <c r="G574" s="31" t="s">
        <v>1897</v>
      </c>
    </row>
    <row r="575" spans="1:7" x14ac:dyDescent="0.3">
      <c r="A575" s="29" t="s">
        <v>1371</v>
      </c>
      <c r="B575" t="s">
        <v>1370</v>
      </c>
      <c r="C575" s="30">
        <f>VLOOKUP(A575,Tabela2[[#All],[SKU]:[VALOR UNITÁRIO]],3,FALSE)</f>
        <v>10.07</v>
      </c>
      <c r="D575" s="2" t="s">
        <v>2522</v>
      </c>
      <c r="E575" t="str">
        <f>VLOOKUP(A575,Tabela2[[#All],[SKU]:[VIGÊNCIA]],2,FALSE)</f>
        <v>1 YEAR</v>
      </c>
      <c r="F575" s="2" t="s">
        <v>215</v>
      </c>
      <c r="G575" s="31" t="s">
        <v>1897</v>
      </c>
    </row>
    <row r="576" spans="1:7" x14ac:dyDescent="0.3">
      <c r="A576" s="29" t="s">
        <v>1373</v>
      </c>
      <c r="B576" t="s">
        <v>1372</v>
      </c>
      <c r="C576" s="30">
        <f>VLOOKUP(A576,Tabela2[[#All],[SKU]:[VALOR UNITÁRIO]],3,FALSE)</f>
        <v>7.57</v>
      </c>
      <c r="D576" s="2" t="s">
        <v>2522</v>
      </c>
      <c r="E576" t="str">
        <f>VLOOKUP(A576,Tabela2[[#All],[SKU]:[VIGÊNCIA]],2,FALSE)</f>
        <v>1 YEAR</v>
      </c>
      <c r="F576" s="2" t="s">
        <v>215</v>
      </c>
      <c r="G576" s="31" t="s">
        <v>1897</v>
      </c>
    </row>
    <row r="577" spans="1:7" x14ac:dyDescent="0.3">
      <c r="A577" s="29" t="s">
        <v>1375</v>
      </c>
      <c r="B577" t="s">
        <v>1374</v>
      </c>
      <c r="C577" s="30">
        <f>VLOOKUP(A577,Tabela2[[#All],[SKU]:[VALOR UNITÁRIO]],3,FALSE)</f>
        <v>6.05</v>
      </c>
      <c r="D577" s="2" t="s">
        <v>2522</v>
      </c>
      <c r="E577" t="str">
        <f>VLOOKUP(A577,Tabela2[[#All],[SKU]:[VIGÊNCIA]],2,FALSE)</f>
        <v>1 YEAR</v>
      </c>
      <c r="F577" s="2" t="s">
        <v>215</v>
      </c>
      <c r="G577" s="31" t="s">
        <v>1897</v>
      </c>
    </row>
    <row r="578" spans="1:7" x14ac:dyDescent="0.3">
      <c r="A578" s="29" t="s">
        <v>1377</v>
      </c>
      <c r="B578" t="s">
        <v>1376</v>
      </c>
      <c r="C578" s="30">
        <f>VLOOKUP(A578,Tabela2[[#All],[SKU]:[VALOR UNITÁRIO]],3,FALSE)</f>
        <v>5.58</v>
      </c>
      <c r="D578" s="2" t="s">
        <v>2522</v>
      </c>
      <c r="E578" t="str">
        <f>VLOOKUP(A578,Tabela2[[#All],[SKU]:[VIGÊNCIA]],2,FALSE)</f>
        <v>1 YEAR</v>
      </c>
      <c r="F578" s="2" t="s">
        <v>215</v>
      </c>
      <c r="G578" s="31" t="s">
        <v>1897</v>
      </c>
    </row>
    <row r="579" spans="1:7" x14ac:dyDescent="0.3">
      <c r="A579" s="29" t="s">
        <v>1379</v>
      </c>
      <c r="B579" t="s">
        <v>1378</v>
      </c>
      <c r="C579" s="30">
        <f>VLOOKUP(A579,Tabela2[[#All],[SKU]:[VALOR UNITÁRIO]],3,FALSE)</f>
        <v>5.0599999999999996</v>
      </c>
      <c r="D579" s="2" t="s">
        <v>2522</v>
      </c>
      <c r="E579" t="str">
        <f>VLOOKUP(A579,Tabela2[[#All],[SKU]:[VIGÊNCIA]],2,FALSE)</f>
        <v>1 YEAR</v>
      </c>
      <c r="F579" s="2" t="s">
        <v>215</v>
      </c>
      <c r="G579" s="31" t="s">
        <v>1897</v>
      </c>
    </row>
    <row r="580" spans="1:7" x14ac:dyDescent="0.3">
      <c r="A580" s="29" t="s">
        <v>1381</v>
      </c>
      <c r="B580" t="s">
        <v>1380</v>
      </c>
      <c r="C580" s="30">
        <f>VLOOKUP(A580,Tabela2[[#All],[SKU]:[VALOR UNITÁRIO]],3,FALSE)</f>
        <v>4.54</v>
      </c>
      <c r="D580" s="2" t="s">
        <v>2522</v>
      </c>
      <c r="E580" t="str">
        <f>VLOOKUP(A580,Tabela2[[#All],[SKU]:[VIGÊNCIA]],2,FALSE)</f>
        <v>1 YEAR</v>
      </c>
      <c r="F580" s="2" t="s">
        <v>215</v>
      </c>
      <c r="G580" s="31" t="s">
        <v>1897</v>
      </c>
    </row>
    <row r="581" spans="1:7" x14ac:dyDescent="0.3">
      <c r="A581" s="29" t="s">
        <v>1384</v>
      </c>
      <c r="B581" t="s">
        <v>1383</v>
      </c>
      <c r="C581" s="30">
        <f>VLOOKUP(A581,Tabela2[[#All],[SKU]:[VALOR UNITÁRIO]],3,FALSE)</f>
        <v>0</v>
      </c>
      <c r="D581" s="2" t="s">
        <v>2522</v>
      </c>
      <c r="E581" t="str">
        <f>VLOOKUP(A581,Tabela2[[#All],[SKU]:[VIGÊNCIA]],2,FALSE)</f>
        <v>N/A</v>
      </c>
      <c r="F581" s="2" t="s">
        <v>215</v>
      </c>
      <c r="G581" s="31" t="s">
        <v>1897</v>
      </c>
    </row>
    <row r="582" spans="1:7" x14ac:dyDescent="0.3">
      <c r="A582" s="29" t="s">
        <v>1387</v>
      </c>
      <c r="B582" t="s">
        <v>1386</v>
      </c>
      <c r="C582" s="30">
        <f>VLOOKUP(A582,Tabela2[[#All],[SKU]:[VALOR UNITÁRIO]],3,FALSE)</f>
        <v>11.07</v>
      </c>
      <c r="D582" s="2" t="s">
        <v>2522</v>
      </c>
      <c r="E582" t="str">
        <f>VLOOKUP(A582,Tabela2[[#All],[SKU]:[VIGÊNCIA]],2,FALSE)</f>
        <v>N/A</v>
      </c>
      <c r="F582" s="2" t="s">
        <v>215</v>
      </c>
      <c r="G582" s="31" t="s">
        <v>1897</v>
      </c>
    </row>
    <row r="583" spans="1:7" x14ac:dyDescent="0.3">
      <c r="A583" s="29" t="s">
        <v>1389</v>
      </c>
      <c r="B583" t="s">
        <v>1388</v>
      </c>
      <c r="C583" s="30">
        <f>VLOOKUP(A583,Tabela2[[#All],[SKU]:[VALOR UNITÁRIO]],3,FALSE)</f>
        <v>7.38</v>
      </c>
      <c r="D583" s="2" t="s">
        <v>2522</v>
      </c>
      <c r="E583" t="str">
        <f>VLOOKUP(A583,Tabela2[[#All],[SKU]:[VIGÊNCIA]],2,FALSE)</f>
        <v>N/A</v>
      </c>
      <c r="F583" s="2" t="s">
        <v>215</v>
      </c>
      <c r="G583" s="31" t="s">
        <v>1897</v>
      </c>
    </row>
    <row r="584" spans="1:7" x14ac:dyDescent="0.3">
      <c r="A584" s="29" t="s">
        <v>1391</v>
      </c>
      <c r="B584" t="s">
        <v>1390</v>
      </c>
      <c r="C584" s="30">
        <f>VLOOKUP(A584,Tabela2[[#All],[SKU]:[VALOR UNITÁRIO]],3,FALSE)</f>
        <v>5.68</v>
      </c>
      <c r="D584" s="2" t="s">
        <v>2522</v>
      </c>
      <c r="E584" t="str">
        <f>VLOOKUP(A584,Tabela2[[#All],[SKU]:[VIGÊNCIA]],2,FALSE)</f>
        <v>N/A</v>
      </c>
      <c r="F584" s="2" t="s">
        <v>215</v>
      </c>
      <c r="G584" s="31" t="s">
        <v>1897</v>
      </c>
    </row>
    <row r="585" spans="1:7" x14ac:dyDescent="0.3">
      <c r="A585" s="29" t="s">
        <v>1393</v>
      </c>
      <c r="B585" t="s">
        <v>1392</v>
      </c>
      <c r="C585" s="30">
        <f>VLOOKUP(A585,Tabela2[[#All],[SKU]:[VALOR UNITÁRIO]],3,FALSE)</f>
        <v>4.26</v>
      </c>
      <c r="D585" s="2" t="s">
        <v>2522</v>
      </c>
      <c r="E585" t="str">
        <f>VLOOKUP(A585,Tabela2[[#All],[SKU]:[VIGÊNCIA]],2,FALSE)</f>
        <v>N/A</v>
      </c>
      <c r="F585" s="2" t="s">
        <v>215</v>
      </c>
      <c r="G585" s="31" t="s">
        <v>1897</v>
      </c>
    </row>
    <row r="586" spans="1:7" x14ac:dyDescent="0.3">
      <c r="A586" s="29" t="s">
        <v>1395</v>
      </c>
      <c r="B586" t="s">
        <v>1394</v>
      </c>
      <c r="C586" s="30">
        <f>VLOOKUP(A586,Tabela2[[#All],[SKU]:[VALOR UNITÁRIO]],3,FALSE)</f>
        <v>3.41</v>
      </c>
      <c r="D586" s="2" t="s">
        <v>2522</v>
      </c>
      <c r="E586" t="str">
        <f>VLOOKUP(A586,Tabela2[[#All],[SKU]:[VIGÊNCIA]],2,FALSE)</f>
        <v>N/A</v>
      </c>
      <c r="F586" s="2" t="s">
        <v>215</v>
      </c>
      <c r="G586" s="31" t="s">
        <v>1897</v>
      </c>
    </row>
    <row r="587" spans="1:7" x14ac:dyDescent="0.3">
      <c r="A587" s="29" t="s">
        <v>1397</v>
      </c>
      <c r="B587" t="s">
        <v>1396</v>
      </c>
      <c r="C587" s="30">
        <f>VLOOKUP(A587,Tabela2[[#All],[SKU]:[VALOR UNITÁRIO]],3,FALSE)</f>
        <v>3.12</v>
      </c>
      <c r="D587" s="2" t="s">
        <v>2522</v>
      </c>
      <c r="E587" t="str">
        <f>VLOOKUP(A587,Tabela2[[#All],[SKU]:[VIGÊNCIA]],2,FALSE)</f>
        <v>N/A</v>
      </c>
      <c r="F587" s="2" t="s">
        <v>215</v>
      </c>
      <c r="G587" s="31" t="s">
        <v>1897</v>
      </c>
    </row>
    <row r="588" spans="1:7" x14ac:dyDescent="0.3">
      <c r="A588" s="29" t="s">
        <v>1399</v>
      </c>
      <c r="B588" t="s">
        <v>1398</v>
      </c>
      <c r="C588" s="30">
        <f>VLOOKUP(A588,Tabela2[[#All],[SKU]:[VALOR UNITÁRIO]],3,FALSE)</f>
        <v>2.84</v>
      </c>
      <c r="D588" s="2" t="s">
        <v>2522</v>
      </c>
      <c r="E588" t="str">
        <f>VLOOKUP(A588,Tabela2[[#All],[SKU]:[VIGÊNCIA]],2,FALSE)</f>
        <v>N/A</v>
      </c>
      <c r="F588" s="2" t="s">
        <v>215</v>
      </c>
      <c r="G588" s="31" t="s">
        <v>1897</v>
      </c>
    </row>
    <row r="589" spans="1:7" x14ac:dyDescent="0.3">
      <c r="A589" s="29" t="s">
        <v>1401</v>
      </c>
      <c r="B589" t="s">
        <v>1400</v>
      </c>
      <c r="C589" s="30">
        <f>VLOOKUP(A589,Tabela2[[#All],[SKU]:[VALOR UNITÁRIO]],3,FALSE)</f>
        <v>2.5499999999999998</v>
      </c>
      <c r="D589" s="2" t="s">
        <v>2522</v>
      </c>
      <c r="E589" t="str">
        <f>VLOOKUP(A589,Tabela2[[#All],[SKU]:[VIGÊNCIA]],2,FALSE)</f>
        <v>N/A</v>
      </c>
      <c r="F589" s="2" t="s">
        <v>215</v>
      </c>
      <c r="G589" s="31" t="s">
        <v>1897</v>
      </c>
    </row>
    <row r="590" spans="1:7" x14ac:dyDescent="0.3">
      <c r="A590" s="29" t="s">
        <v>1403</v>
      </c>
      <c r="B590" t="s">
        <v>1402</v>
      </c>
      <c r="C590" s="30">
        <f>VLOOKUP(A590,Tabela2[[#All],[SKU]:[VALOR UNITÁRIO]],3,FALSE)</f>
        <v>20.66</v>
      </c>
      <c r="D590" s="2" t="s">
        <v>2522</v>
      </c>
      <c r="E590" t="str">
        <f>VLOOKUP(A590,Tabela2[[#All],[SKU]:[VIGÊNCIA]],2,FALSE)</f>
        <v>2 YEAR</v>
      </c>
      <c r="F590" s="2" t="s">
        <v>215</v>
      </c>
      <c r="G590" s="31" t="s">
        <v>1897</v>
      </c>
    </row>
    <row r="591" spans="1:7" x14ac:dyDescent="0.3">
      <c r="A591" s="29" t="s">
        <v>1405</v>
      </c>
      <c r="B591" t="s">
        <v>1404</v>
      </c>
      <c r="C591" s="30">
        <f>VLOOKUP(A591,Tabela2[[#All],[SKU]:[VALOR UNITÁRIO]],3,FALSE)</f>
        <v>13.77</v>
      </c>
      <c r="D591" s="2" t="s">
        <v>2522</v>
      </c>
      <c r="E591" t="str">
        <f>VLOOKUP(A591,Tabela2[[#All],[SKU]:[VIGÊNCIA]],2,FALSE)</f>
        <v>2 YEAR</v>
      </c>
      <c r="F591" s="2" t="s">
        <v>215</v>
      </c>
      <c r="G591" s="31" t="s">
        <v>1897</v>
      </c>
    </row>
    <row r="592" spans="1:7" x14ac:dyDescent="0.3">
      <c r="A592" s="29" t="s">
        <v>1407</v>
      </c>
      <c r="B592" t="s">
        <v>1406</v>
      </c>
      <c r="C592" s="30">
        <f>VLOOKUP(A592,Tabela2[[#All],[SKU]:[VALOR UNITÁRIO]],3,FALSE)</f>
        <v>10.59</v>
      </c>
      <c r="D592" s="2" t="s">
        <v>2522</v>
      </c>
      <c r="E592" t="str">
        <f>VLOOKUP(A592,Tabela2[[#All],[SKU]:[VIGÊNCIA]],2,FALSE)</f>
        <v>2 YEAR</v>
      </c>
      <c r="F592" s="2" t="s">
        <v>215</v>
      </c>
      <c r="G592" s="31" t="s">
        <v>1897</v>
      </c>
    </row>
    <row r="593" spans="1:7" x14ac:dyDescent="0.3">
      <c r="A593" s="29" t="s">
        <v>1409</v>
      </c>
      <c r="B593" t="s">
        <v>1408</v>
      </c>
      <c r="C593" s="30">
        <f>VLOOKUP(A593,Tabela2[[#All],[SKU]:[VALOR UNITÁRIO]],3,FALSE)</f>
        <v>7.95</v>
      </c>
      <c r="D593" s="2" t="s">
        <v>2522</v>
      </c>
      <c r="E593" t="str">
        <f>VLOOKUP(A593,Tabela2[[#All],[SKU]:[VIGÊNCIA]],2,FALSE)</f>
        <v>2 YEAR</v>
      </c>
      <c r="F593" s="2" t="s">
        <v>215</v>
      </c>
      <c r="G593" s="31" t="s">
        <v>1897</v>
      </c>
    </row>
    <row r="594" spans="1:7" x14ac:dyDescent="0.3">
      <c r="A594" s="29" t="s">
        <v>1411</v>
      </c>
      <c r="B594" t="s">
        <v>1410</v>
      </c>
      <c r="C594" s="30">
        <f>VLOOKUP(A594,Tabela2[[#All],[SKU]:[VALOR UNITÁRIO]],3,FALSE)</f>
        <v>6.36</v>
      </c>
      <c r="D594" s="2" t="s">
        <v>2522</v>
      </c>
      <c r="E594" t="str">
        <f>VLOOKUP(A594,Tabela2[[#All],[SKU]:[VIGÊNCIA]],2,FALSE)</f>
        <v>2 YEAR</v>
      </c>
      <c r="F594" s="2" t="s">
        <v>215</v>
      </c>
      <c r="G594" s="31" t="s">
        <v>1897</v>
      </c>
    </row>
    <row r="595" spans="1:7" x14ac:dyDescent="0.3">
      <c r="A595" s="29" t="s">
        <v>1413</v>
      </c>
      <c r="B595" t="s">
        <v>1412</v>
      </c>
      <c r="C595" s="30">
        <f>VLOOKUP(A595,Tabela2[[#All],[SKU]:[VALOR UNITÁRIO]],3,FALSE)</f>
        <v>5.83</v>
      </c>
      <c r="D595" s="2" t="s">
        <v>2522</v>
      </c>
      <c r="E595" t="str">
        <f>VLOOKUP(A595,Tabela2[[#All],[SKU]:[VIGÊNCIA]],2,FALSE)</f>
        <v>2 YEAR</v>
      </c>
      <c r="F595" s="2" t="s">
        <v>215</v>
      </c>
      <c r="G595" s="31" t="s">
        <v>1897</v>
      </c>
    </row>
    <row r="596" spans="1:7" x14ac:dyDescent="0.3">
      <c r="A596" s="29" t="s">
        <v>1415</v>
      </c>
      <c r="B596" t="s">
        <v>1414</v>
      </c>
      <c r="C596" s="30">
        <f>VLOOKUP(A596,Tabela2[[#All],[SKU]:[VALOR UNITÁRIO]],3,FALSE)</f>
        <v>5.3</v>
      </c>
      <c r="D596" s="2" t="s">
        <v>2522</v>
      </c>
      <c r="E596" t="str">
        <f>VLOOKUP(A596,Tabela2[[#All],[SKU]:[VIGÊNCIA]],2,FALSE)</f>
        <v>2 YEAR</v>
      </c>
      <c r="F596" s="2" t="s">
        <v>215</v>
      </c>
      <c r="G596" s="31" t="s">
        <v>1897</v>
      </c>
    </row>
    <row r="597" spans="1:7" x14ac:dyDescent="0.3">
      <c r="A597" s="29" t="s">
        <v>1417</v>
      </c>
      <c r="B597" t="s">
        <v>1416</v>
      </c>
      <c r="C597" s="30">
        <f>VLOOKUP(A597,Tabela2[[#All],[SKU]:[VALOR UNITÁRIO]],3,FALSE)</f>
        <v>4.7699999999999996</v>
      </c>
      <c r="D597" s="2" t="s">
        <v>2522</v>
      </c>
      <c r="E597" t="str">
        <f>VLOOKUP(A597,Tabela2[[#All],[SKU]:[VIGÊNCIA]],2,FALSE)</f>
        <v>2 YEAR</v>
      </c>
      <c r="F597" s="2" t="s">
        <v>215</v>
      </c>
      <c r="G597" s="31" t="s">
        <v>1897</v>
      </c>
    </row>
    <row r="598" spans="1:7" x14ac:dyDescent="0.3">
      <c r="A598" s="29" t="s">
        <v>1420</v>
      </c>
      <c r="B598" t="s">
        <v>1419</v>
      </c>
      <c r="C598" s="30">
        <f>VLOOKUP(A598,Tabela2[[#All],[SKU]:[VALOR UNITÁRIO]],3,FALSE)</f>
        <v>0</v>
      </c>
      <c r="D598" s="2" t="s">
        <v>2522</v>
      </c>
      <c r="E598" t="str">
        <f>VLOOKUP(A598,Tabela2[[#All],[SKU]:[VIGÊNCIA]],2,FALSE)</f>
        <v>N/A</v>
      </c>
      <c r="F598" s="2" t="s">
        <v>215</v>
      </c>
      <c r="G598" s="31" t="s">
        <v>1897</v>
      </c>
    </row>
    <row r="599" spans="1:7" x14ac:dyDescent="0.3">
      <c r="A599" s="29" t="s">
        <v>1424</v>
      </c>
      <c r="B599" t="s">
        <v>1423</v>
      </c>
      <c r="C599" s="30">
        <f>VLOOKUP(A599,Tabela2[[#All],[SKU]:[VALOR UNITÁRIO]],3,FALSE)</f>
        <v>6.05</v>
      </c>
      <c r="D599" s="2" t="s">
        <v>2522</v>
      </c>
      <c r="E599" t="str">
        <f>VLOOKUP(A599,Tabela2[[#All],[SKU]:[VIGÊNCIA]],2,FALSE)</f>
        <v>1 YEAR</v>
      </c>
      <c r="F599" s="2" t="s">
        <v>215</v>
      </c>
      <c r="G599" s="31" t="s">
        <v>1897</v>
      </c>
    </row>
    <row r="600" spans="1:7" x14ac:dyDescent="0.3">
      <c r="A600" s="29" t="s">
        <v>1426</v>
      </c>
      <c r="B600" t="s">
        <v>1425</v>
      </c>
      <c r="C600" s="30">
        <f>VLOOKUP(A600,Tabela2[[#All],[SKU]:[VALOR UNITÁRIO]],3,FALSE)</f>
        <v>5.0599999999999996</v>
      </c>
      <c r="D600" s="2" t="s">
        <v>2522</v>
      </c>
      <c r="E600" t="str">
        <f>VLOOKUP(A600,Tabela2[[#All],[SKU]:[VIGÊNCIA]],2,FALSE)</f>
        <v>1 YEAR</v>
      </c>
      <c r="F600" s="2" t="s">
        <v>215</v>
      </c>
      <c r="G600" s="31" t="s">
        <v>1897</v>
      </c>
    </row>
    <row r="601" spans="1:7" x14ac:dyDescent="0.3">
      <c r="A601" s="29" t="s">
        <v>1428</v>
      </c>
      <c r="B601" t="s">
        <v>1427</v>
      </c>
      <c r="C601" s="30">
        <f>VLOOKUP(A601,Tabela2[[#All],[SKU]:[VALOR UNITÁRIO]],3,FALSE)</f>
        <v>4.07</v>
      </c>
      <c r="D601" s="2" t="s">
        <v>2522</v>
      </c>
      <c r="E601" t="str">
        <f>VLOOKUP(A601,Tabela2[[#All],[SKU]:[VIGÊNCIA]],2,FALSE)</f>
        <v>1 YEAR</v>
      </c>
      <c r="F601" s="2" t="s">
        <v>215</v>
      </c>
      <c r="G601" s="31" t="s">
        <v>1897</v>
      </c>
    </row>
    <row r="602" spans="1:7" x14ac:dyDescent="0.3">
      <c r="A602" s="29" t="s">
        <v>1430</v>
      </c>
      <c r="B602" t="s">
        <v>1429</v>
      </c>
      <c r="C602" s="30">
        <f>VLOOKUP(A602,Tabela2[[#All],[SKU]:[VALOR UNITÁRIO]],3,FALSE)</f>
        <v>3.03</v>
      </c>
      <c r="D602" s="2" t="s">
        <v>2522</v>
      </c>
      <c r="E602" t="str">
        <f>VLOOKUP(A602,Tabela2[[#All],[SKU]:[VIGÊNCIA]],2,FALSE)</f>
        <v>1 YEAR</v>
      </c>
      <c r="F602" s="2" t="s">
        <v>215</v>
      </c>
      <c r="G602" s="31" t="s">
        <v>1897</v>
      </c>
    </row>
    <row r="603" spans="1:7" x14ac:dyDescent="0.3">
      <c r="A603" s="29" t="s">
        <v>1432</v>
      </c>
      <c r="B603" t="s">
        <v>1431</v>
      </c>
      <c r="C603" s="30">
        <f>VLOOKUP(A603,Tabela2[[#All],[SKU]:[VALOR UNITÁRIO]],3,FALSE)</f>
        <v>2.5099999999999998</v>
      </c>
      <c r="D603" s="2" t="s">
        <v>2522</v>
      </c>
      <c r="E603" t="str">
        <f>VLOOKUP(A603,Tabela2[[#All],[SKU]:[VIGÊNCIA]],2,FALSE)</f>
        <v>1 YEAR</v>
      </c>
      <c r="F603" s="2" t="s">
        <v>215</v>
      </c>
      <c r="G603" s="31" t="s">
        <v>1897</v>
      </c>
    </row>
    <row r="604" spans="1:7" x14ac:dyDescent="0.3">
      <c r="A604" s="29" t="s">
        <v>1434</v>
      </c>
      <c r="B604" t="s">
        <v>1433</v>
      </c>
      <c r="C604" s="30">
        <f>VLOOKUP(A604,Tabela2[[#All],[SKU]:[VALOR UNITÁRIO]],3,FALSE)</f>
        <v>2.27</v>
      </c>
      <c r="D604" s="2" t="s">
        <v>2522</v>
      </c>
      <c r="E604" t="str">
        <f>VLOOKUP(A604,Tabela2[[#All],[SKU]:[VIGÊNCIA]],2,FALSE)</f>
        <v>1 YEAR</v>
      </c>
      <c r="F604" s="2" t="s">
        <v>215</v>
      </c>
      <c r="G604" s="31" t="s">
        <v>1897</v>
      </c>
    </row>
    <row r="605" spans="1:7" x14ac:dyDescent="0.3">
      <c r="A605" s="29" t="s">
        <v>1436</v>
      </c>
      <c r="B605" t="s">
        <v>1435</v>
      </c>
      <c r="C605" s="30">
        <f>VLOOKUP(A605,Tabela2[[#All],[SKU]:[VALOR UNITÁRIO]],3,FALSE)</f>
        <v>2.0299999999999998</v>
      </c>
      <c r="D605" s="2" t="s">
        <v>2522</v>
      </c>
      <c r="E605" t="str">
        <f>VLOOKUP(A605,Tabela2[[#All],[SKU]:[VIGÊNCIA]],2,FALSE)</f>
        <v>1 YEAR</v>
      </c>
      <c r="F605" s="2" t="s">
        <v>215</v>
      </c>
      <c r="G605" s="31" t="s">
        <v>1897</v>
      </c>
    </row>
    <row r="606" spans="1:7" x14ac:dyDescent="0.3">
      <c r="A606" s="29" t="s">
        <v>1438</v>
      </c>
      <c r="B606" t="s">
        <v>1437</v>
      </c>
      <c r="C606" s="30">
        <f>VLOOKUP(A606,Tabela2[[#All],[SKU]:[VALOR UNITÁRIO]],3,FALSE)</f>
        <v>1.66</v>
      </c>
      <c r="D606" s="2" t="s">
        <v>2522</v>
      </c>
      <c r="E606" t="str">
        <f>VLOOKUP(A606,Tabela2[[#All],[SKU]:[VIGÊNCIA]],2,FALSE)</f>
        <v>1 YEAR</v>
      </c>
      <c r="F606" s="2" t="s">
        <v>215</v>
      </c>
      <c r="G606" s="31" t="s">
        <v>1897</v>
      </c>
    </row>
    <row r="607" spans="1:7" x14ac:dyDescent="0.3">
      <c r="A607" s="29" t="s">
        <v>1441</v>
      </c>
      <c r="B607" t="s">
        <v>1440</v>
      </c>
      <c r="C607" s="30">
        <f>VLOOKUP(A607,Tabela2[[#All],[SKU]:[VALOR UNITÁRIO]],3,FALSE)</f>
        <v>6.05</v>
      </c>
      <c r="D607" s="2" t="s">
        <v>2522</v>
      </c>
      <c r="E607" t="str">
        <f>VLOOKUP(A607,Tabela2[[#All],[SKU]:[VIGÊNCIA]],2,FALSE)</f>
        <v>1 YEAR</v>
      </c>
      <c r="F607" s="2" t="s">
        <v>215</v>
      </c>
      <c r="G607" s="31" t="s">
        <v>1897</v>
      </c>
    </row>
    <row r="608" spans="1:7" x14ac:dyDescent="0.3">
      <c r="A608" s="29" t="s">
        <v>1443</v>
      </c>
      <c r="B608" t="s">
        <v>1442</v>
      </c>
      <c r="C608" s="30">
        <f>VLOOKUP(A608,Tabela2[[#All],[SKU]:[VALOR UNITÁRIO]],3,FALSE)</f>
        <v>5.0599999999999996</v>
      </c>
      <c r="D608" s="2" t="s">
        <v>2522</v>
      </c>
      <c r="E608" t="str">
        <f>VLOOKUP(A608,Tabela2[[#All],[SKU]:[VIGÊNCIA]],2,FALSE)</f>
        <v>1 YEAR</v>
      </c>
      <c r="F608" s="2" t="s">
        <v>215</v>
      </c>
      <c r="G608" s="31" t="s">
        <v>1897</v>
      </c>
    </row>
    <row r="609" spans="1:7" x14ac:dyDescent="0.3">
      <c r="A609" s="29" t="s">
        <v>1445</v>
      </c>
      <c r="B609" t="s">
        <v>1444</v>
      </c>
      <c r="C609" s="30">
        <f>VLOOKUP(A609,Tabela2[[#All],[SKU]:[VALOR UNITÁRIO]],3,FALSE)</f>
        <v>4.07</v>
      </c>
      <c r="D609" s="2" t="s">
        <v>2522</v>
      </c>
      <c r="E609" t="str">
        <f>VLOOKUP(A609,Tabela2[[#All],[SKU]:[VIGÊNCIA]],2,FALSE)</f>
        <v>1 YEAR</v>
      </c>
      <c r="F609" s="2" t="s">
        <v>215</v>
      </c>
      <c r="G609" s="31" t="s">
        <v>1897</v>
      </c>
    </row>
    <row r="610" spans="1:7" x14ac:dyDescent="0.3">
      <c r="A610" s="29" t="s">
        <v>1447</v>
      </c>
      <c r="B610" t="s">
        <v>1446</v>
      </c>
      <c r="C610" s="30">
        <f>VLOOKUP(A610,Tabela2[[#All],[SKU]:[VALOR UNITÁRIO]],3,FALSE)</f>
        <v>3.03</v>
      </c>
      <c r="D610" s="2" t="s">
        <v>2522</v>
      </c>
      <c r="E610" t="str">
        <f>VLOOKUP(A610,Tabela2[[#All],[SKU]:[VIGÊNCIA]],2,FALSE)</f>
        <v>1 YEAR</v>
      </c>
      <c r="F610" s="2" t="s">
        <v>215</v>
      </c>
      <c r="G610" s="31" t="s">
        <v>1897</v>
      </c>
    </row>
    <row r="611" spans="1:7" x14ac:dyDescent="0.3">
      <c r="A611" s="29" t="s">
        <v>1449</v>
      </c>
      <c r="B611" t="s">
        <v>1448</v>
      </c>
      <c r="C611" s="30">
        <f>VLOOKUP(A611,Tabela2[[#All],[SKU]:[VALOR UNITÁRIO]],3,FALSE)</f>
        <v>2.5099999999999998</v>
      </c>
      <c r="D611" s="2" t="s">
        <v>2522</v>
      </c>
      <c r="E611" t="str">
        <f>VLOOKUP(A611,Tabela2[[#All],[SKU]:[VIGÊNCIA]],2,FALSE)</f>
        <v>1 YEAR</v>
      </c>
      <c r="F611" s="2" t="s">
        <v>215</v>
      </c>
      <c r="G611" s="31" t="s">
        <v>1897</v>
      </c>
    </row>
    <row r="612" spans="1:7" x14ac:dyDescent="0.3">
      <c r="A612" s="29" t="s">
        <v>1451</v>
      </c>
      <c r="B612" t="s">
        <v>1450</v>
      </c>
      <c r="C612" s="30">
        <f>VLOOKUP(A612,Tabela2[[#All],[SKU]:[VALOR UNITÁRIO]],3,FALSE)</f>
        <v>2.27</v>
      </c>
      <c r="D612" s="2" t="s">
        <v>2522</v>
      </c>
      <c r="E612" t="str">
        <f>VLOOKUP(A612,Tabela2[[#All],[SKU]:[VIGÊNCIA]],2,FALSE)</f>
        <v>1 YEAR</v>
      </c>
      <c r="F612" s="2" t="s">
        <v>215</v>
      </c>
      <c r="G612" s="31" t="s">
        <v>1897</v>
      </c>
    </row>
    <row r="613" spans="1:7" x14ac:dyDescent="0.3">
      <c r="A613" s="29" t="s">
        <v>1453</v>
      </c>
      <c r="B613" t="s">
        <v>1452</v>
      </c>
      <c r="C613" s="30">
        <f>VLOOKUP(A613,Tabela2[[#All],[SKU]:[VALOR UNITÁRIO]],3,FALSE)</f>
        <v>2.0299999999999998</v>
      </c>
      <c r="D613" s="2" t="s">
        <v>2522</v>
      </c>
      <c r="E613" t="str">
        <f>VLOOKUP(A613,Tabela2[[#All],[SKU]:[VIGÊNCIA]],2,FALSE)</f>
        <v>1 YEAR</v>
      </c>
      <c r="F613" s="2" t="s">
        <v>215</v>
      </c>
      <c r="G613" s="31" t="s">
        <v>1897</v>
      </c>
    </row>
    <row r="614" spans="1:7" x14ac:dyDescent="0.3">
      <c r="A614" s="29" t="s">
        <v>1455</v>
      </c>
      <c r="B614" t="s">
        <v>1454</v>
      </c>
      <c r="C614" s="30">
        <f>VLOOKUP(A614,Tabela2[[#All],[SKU]:[VALOR UNITÁRIO]],3,FALSE)</f>
        <v>1.66</v>
      </c>
      <c r="D614" s="2" t="s">
        <v>2522</v>
      </c>
      <c r="E614" t="str">
        <f>VLOOKUP(A614,Tabela2[[#All],[SKU]:[VIGÊNCIA]],2,FALSE)</f>
        <v>1 YEAR</v>
      </c>
      <c r="F614" s="2" t="s">
        <v>215</v>
      </c>
      <c r="G614" s="31" t="s">
        <v>1897</v>
      </c>
    </row>
    <row r="615" spans="1:7" x14ac:dyDescent="0.3">
      <c r="A615" s="29" t="s">
        <v>1458</v>
      </c>
      <c r="B615" t="s">
        <v>1457</v>
      </c>
      <c r="C615" s="30">
        <f>VLOOKUP(A615,Tabela2[[#All],[SKU]:[VALOR UNITÁRIO]],3,FALSE)</f>
        <v>0</v>
      </c>
      <c r="D615" s="2" t="s">
        <v>2522</v>
      </c>
      <c r="E615" t="str">
        <f>VLOOKUP(A615,Tabela2[[#All],[SKU]:[VIGÊNCIA]],2,FALSE)</f>
        <v>N/A</v>
      </c>
      <c r="F615" s="2" t="s">
        <v>215</v>
      </c>
      <c r="G615" s="31" t="s">
        <v>1897</v>
      </c>
    </row>
    <row r="616" spans="1:7" x14ac:dyDescent="0.3">
      <c r="A616" s="29" t="s">
        <v>1461</v>
      </c>
      <c r="B616" t="s">
        <v>1460</v>
      </c>
      <c r="C616" s="30">
        <f>VLOOKUP(A616,Tabela2[[#All],[SKU]:[VALOR UNITÁRIO]],3,FALSE)</f>
        <v>3.41</v>
      </c>
      <c r="D616" s="2" t="s">
        <v>2522</v>
      </c>
      <c r="E616" t="str">
        <f>VLOOKUP(A616,Tabela2[[#All],[SKU]:[VIGÊNCIA]],2,FALSE)</f>
        <v>N/A</v>
      </c>
      <c r="F616" s="2" t="s">
        <v>215</v>
      </c>
      <c r="G616" s="31" t="s">
        <v>1897</v>
      </c>
    </row>
    <row r="617" spans="1:7" x14ac:dyDescent="0.3">
      <c r="A617" s="29" t="s">
        <v>1463</v>
      </c>
      <c r="B617" t="s">
        <v>1462</v>
      </c>
      <c r="C617" s="30">
        <f>VLOOKUP(A617,Tabela2[[#All],[SKU]:[VALOR UNITÁRIO]],3,FALSE)</f>
        <v>2.84</v>
      </c>
      <c r="D617" s="2" t="s">
        <v>2522</v>
      </c>
      <c r="E617" t="str">
        <f>VLOOKUP(A617,Tabela2[[#All],[SKU]:[VIGÊNCIA]],2,FALSE)</f>
        <v>N/A</v>
      </c>
      <c r="F617" s="2" t="s">
        <v>215</v>
      </c>
      <c r="G617" s="31" t="s">
        <v>1897</v>
      </c>
    </row>
    <row r="618" spans="1:7" x14ac:dyDescent="0.3">
      <c r="A618" s="29" t="s">
        <v>1465</v>
      </c>
      <c r="B618" t="s">
        <v>1464</v>
      </c>
      <c r="C618" s="30">
        <f>VLOOKUP(A618,Tabela2[[#All],[SKU]:[VALOR UNITÁRIO]],3,FALSE)</f>
        <v>2.27</v>
      </c>
      <c r="D618" s="2" t="s">
        <v>2522</v>
      </c>
      <c r="E618" t="str">
        <f>VLOOKUP(A618,Tabela2[[#All],[SKU]:[VIGÊNCIA]],2,FALSE)</f>
        <v>N/A</v>
      </c>
      <c r="F618" s="2" t="s">
        <v>215</v>
      </c>
      <c r="G618" s="31" t="s">
        <v>1897</v>
      </c>
    </row>
    <row r="619" spans="1:7" x14ac:dyDescent="0.3">
      <c r="A619" s="29" t="s">
        <v>1467</v>
      </c>
      <c r="B619" t="s">
        <v>1466</v>
      </c>
      <c r="C619" s="30">
        <f>VLOOKUP(A619,Tabela2[[#All],[SKU]:[VALOR UNITÁRIO]],3,FALSE)</f>
        <v>1.7</v>
      </c>
      <c r="D619" s="2" t="s">
        <v>2522</v>
      </c>
      <c r="E619" t="str">
        <f>VLOOKUP(A619,Tabela2[[#All],[SKU]:[VIGÊNCIA]],2,FALSE)</f>
        <v>N/A</v>
      </c>
      <c r="F619" s="2" t="s">
        <v>215</v>
      </c>
      <c r="G619" s="31" t="s">
        <v>1897</v>
      </c>
    </row>
    <row r="620" spans="1:7" x14ac:dyDescent="0.3">
      <c r="A620" s="29" t="s">
        <v>1469</v>
      </c>
      <c r="B620" t="s">
        <v>1468</v>
      </c>
      <c r="C620" s="30">
        <f>VLOOKUP(A620,Tabela2[[#All],[SKU]:[VALOR UNITÁRIO]],3,FALSE)</f>
        <v>1.42</v>
      </c>
      <c r="D620" s="2" t="s">
        <v>2522</v>
      </c>
      <c r="E620" t="str">
        <f>VLOOKUP(A620,Tabela2[[#All],[SKU]:[VIGÊNCIA]],2,FALSE)</f>
        <v>N/A</v>
      </c>
      <c r="F620" s="2" t="s">
        <v>215</v>
      </c>
      <c r="G620" s="31" t="s">
        <v>1897</v>
      </c>
    </row>
    <row r="621" spans="1:7" x14ac:dyDescent="0.3">
      <c r="A621" s="29" t="s">
        <v>1471</v>
      </c>
      <c r="B621" t="s">
        <v>1470</v>
      </c>
      <c r="C621" s="30">
        <f>VLOOKUP(A621,Tabela2[[#All],[SKU]:[VALOR UNITÁRIO]],3,FALSE)</f>
        <v>1.28</v>
      </c>
      <c r="D621" s="2" t="s">
        <v>2522</v>
      </c>
      <c r="E621" t="str">
        <f>VLOOKUP(A621,Tabela2[[#All],[SKU]:[VIGÊNCIA]],2,FALSE)</f>
        <v>N/A</v>
      </c>
      <c r="F621" s="2" t="s">
        <v>215</v>
      </c>
      <c r="G621" s="31" t="s">
        <v>1897</v>
      </c>
    </row>
    <row r="622" spans="1:7" x14ac:dyDescent="0.3">
      <c r="A622" s="29" t="s">
        <v>1473</v>
      </c>
      <c r="B622" t="s">
        <v>1472</v>
      </c>
      <c r="C622" s="30">
        <f>VLOOKUP(A622,Tabela2[[#All],[SKU]:[VALOR UNITÁRIO]],3,FALSE)</f>
        <v>1.1399999999999999</v>
      </c>
      <c r="D622" s="2" t="s">
        <v>2522</v>
      </c>
      <c r="E622" t="str">
        <f>VLOOKUP(A622,Tabela2[[#All],[SKU]:[VIGÊNCIA]],2,FALSE)</f>
        <v>N/A</v>
      </c>
      <c r="F622" s="2" t="s">
        <v>215</v>
      </c>
      <c r="G622" s="31" t="s">
        <v>1897</v>
      </c>
    </row>
    <row r="623" spans="1:7" x14ac:dyDescent="0.3">
      <c r="A623" s="29" t="s">
        <v>1475</v>
      </c>
      <c r="B623" t="s">
        <v>1474</v>
      </c>
      <c r="C623" s="30">
        <f>VLOOKUP(A623,Tabela2[[#All],[SKU]:[VALOR UNITÁRIO]],3,FALSE)</f>
        <v>0.93</v>
      </c>
      <c r="D623" s="2" t="s">
        <v>2522</v>
      </c>
      <c r="E623" t="str">
        <f>VLOOKUP(A623,Tabela2[[#All],[SKU]:[VIGÊNCIA]],2,FALSE)</f>
        <v>N/A</v>
      </c>
      <c r="F623" s="2" t="s">
        <v>215</v>
      </c>
      <c r="G623" s="31" t="s">
        <v>1897</v>
      </c>
    </row>
    <row r="624" spans="1:7" x14ac:dyDescent="0.3">
      <c r="A624" s="29" t="s">
        <v>1477</v>
      </c>
      <c r="B624" t="s">
        <v>1476</v>
      </c>
      <c r="C624" s="30">
        <f>VLOOKUP(A624,Tabela2[[#All],[SKU]:[VALOR UNITÁRIO]],3,FALSE)</f>
        <v>6.36</v>
      </c>
      <c r="D624" s="2" t="s">
        <v>2522</v>
      </c>
      <c r="E624" t="str">
        <f>VLOOKUP(A624,Tabela2[[#All],[SKU]:[VIGÊNCIA]],2,FALSE)</f>
        <v>2 YEAR</v>
      </c>
      <c r="F624" s="2" t="s">
        <v>215</v>
      </c>
      <c r="G624" s="31" t="s">
        <v>1897</v>
      </c>
    </row>
    <row r="625" spans="1:7" x14ac:dyDescent="0.3">
      <c r="A625" s="29" t="s">
        <v>1479</v>
      </c>
      <c r="B625" t="s">
        <v>1478</v>
      </c>
      <c r="C625" s="30">
        <f>VLOOKUP(A625,Tabela2[[#All],[SKU]:[VALOR UNITÁRIO]],3,FALSE)</f>
        <v>5.3</v>
      </c>
      <c r="D625" s="2" t="s">
        <v>2522</v>
      </c>
      <c r="E625" t="str">
        <f>VLOOKUP(A625,Tabela2[[#All],[SKU]:[VIGÊNCIA]],2,FALSE)</f>
        <v>2 YEAR</v>
      </c>
      <c r="F625" s="2" t="s">
        <v>215</v>
      </c>
      <c r="G625" s="31" t="s">
        <v>1897</v>
      </c>
    </row>
    <row r="626" spans="1:7" x14ac:dyDescent="0.3">
      <c r="A626" s="29" t="s">
        <v>1481</v>
      </c>
      <c r="B626" t="s">
        <v>1480</v>
      </c>
      <c r="C626" s="30">
        <f>VLOOKUP(A626,Tabela2[[#All],[SKU]:[VALOR UNITÁRIO]],3,FALSE)</f>
        <v>4.24</v>
      </c>
      <c r="D626" s="2" t="s">
        <v>2522</v>
      </c>
      <c r="E626" t="str">
        <f>VLOOKUP(A626,Tabela2[[#All],[SKU]:[VIGÊNCIA]],2,FALSE)</f>
        <v>2 YEAR</v>
      </c>
      <c r="F626" s="2" t="s">
        <v>215</v>
      </c>
      <c r="G626" s="31" t="s">
        <v>1897</v>
      </c>
    </row>
    <row r="627" spans="1:7" x14ac:dyDescent="0.3">
      <c r="A627" s="29" t="s">
        <v>1483</v>
      </c>
      <c r="B627" t="s">
        <v>1482</v>
      </c>
      <c r="C627" s="30">
        <f>VLOOKUP(A627,Tabela2[[#All],[SKU]:[VALOR UNITÁRIO]],3,FALSE)</f>
        <v>3.18</v>
      </c>
      <c r="D627" s="2" t="s">
        <v>2522</v>
      </c>
      <c r="E627" t="str">
        <f>VLOOKUP(A627,Tabela2[[#All],[SKU]:[VIGÊNCIA]],2,FALSE)</f>
        <v>2 YEAR</v>
      </c>
      <c r="F627" s="2" t="s">
        <v>215</v>
      </c>
      <c r="G627" s="31" t="s">
        <v>1897</v>
      </c>
    </row>
    <row r="628" spans="1:7" x14ac:dyDescent="0.3">
      <c r="A628" s="29" t="s">
        <v>1485</v>
      </c>
      <c r="B628" t="s">
        <v>1484</v>
      </c>
      <c r="C628" s="30">
        <f>VLOOKUP(A628,Tabela2[[#All],[SKU]:[VALOR UNITÁRIO]],3,FALSE)</f>
        <v>2.65</v>
      </c>
      <c r="D628" s="2" t="s">
        <v>2522</v>
      </c>
      <c r="E628" t="str">
        <f>VLOOKUP(A628,Tabela2[[#All],[SKU]:[VIGÊNCIA]],2,FALSE)</f>
        <v>2 YEAR</v>
      </c>
      <c r="F628" s="2" t="s">
        <v>215</v>
      </c>
      <c r="G628" s="31" t="s">
        <v>1897</v>
      </c>
    </row>
    <row r="629" spans="1:7" x14ac:dyDescent="0.3">
      <c r="A629" s="29" t="s">
        <v>1487</v>
      </c>
      <c r="B629" t="s">
        <v>1486</v>
      </c>
      <c r="C629" s="30">
        <f>VLOOKUP(A629,Tabela2[[#All],[SKU]:[VALOR UNITÁRIO]],3,FALSE)</f>
        <v>2.38</v>
      </c>
      <c r="D629" s="2" t="s">
        <v>2522</v>
      </c>
      <c r="E629" t="str">
        <f>VLOOKUP(A629,Tabela2[[#All],[SKU]:[VIGÊNCIA]],2,FALSE)</f>
        <v>2 YEAR</v>
      </c>
      <c r="F629" s="2" t="s">
        <v>215</v>
      </c>
      <c r="G629" s="31" t="s">
        <v>1897</v>
      </c>
    </row>
    <row r="630" spans="1:7" x14ac:dyDescent="0.3">
      <c r="A630" s="29" t="s">
        <v>1489</v>
      </c>
      <c r="B630" t="s">
        <v>1488</v>
      </c>
      <c r="C630" s="30">
        <f>VLOOKUP(A630,Tabela2[[#All],[SKU]:[VALOR UNITÁRIO]],3,FALSE)</f>
        <v>2.12</v>
      </c>
      <c r="D630" s="2" t="s">
        <v>2522</v>
      </c>
      <c r="E630" t="str">
        <f>VLOOKUP(A630,Tabela2[[#All],[SKU]:[VIGÊNCIA]],2,FALSE)</f>
        <v>2 YEAR</v>
      </c>
      <c r="F630" s="2" t="s">
        <v>215</v>
      </c>
      <c r="G630" s="31" t="s">
        <v>1897</v>
      </c>
    </row>
    <row r="631" spans="1:7" x14ac:dyDescent="0.3">
      <c r="A631" s="29" t="s">
        <v>1491</v>
      </c>
      <c r="B631" t="s">
        <v>1490</v>
      </c>
      <c r="C631" s="30">
        <f>VLOOKUP(A631,Tabela2[[#All],[SKU]:[VALOR UNITÁRIO]],3,FALSE)</f>
        <v>1.72</v>
      </c>
      <c r="D631" s="2" t="s">
        <v>2522</v>
      </c>
      <c r="E631" t="str">
        <f>VLOOKUP(A631,Tabela2[[#All],[SKU]:[VIGÊNCIA]],2,FALSE)</f>
        <v>2 YEAR</v>
      </c>
      <c r="F631" s="2" t="s">
        <v>215</v>
      </c>
      <c r="G631" s="31" t="s">
        <v>1897</v>
      </c>
    </row>
    <row r="632" spans="1:7" x14ac:dyDescent="0.3">
      <c r="A632" s="29" t="s">
        <v>1494</v>
      </c>
      <c r="B632" t="s">
        <v>1493</v>
      </c>
      <c r="C632" s="30">
        <f>VLOOKUP(A632,Tabela2[[#All],[SKU]:[VALOR UNITÁRIO]],3,FALSE)</f>
        <v>0</v>
      </c>
      <c r="D632" s="2" t="s">
        <v>2522</v>
      </c>
      <c r="E632" t="str">
        <f>VLOOKUP(A632,Tabela2[[#All],[SKU]:[VIGÊNCIA]],2,FALSE)</f>
        <v>N/A</v>
      </c>
      <c r="F632" s="2" t="s">
        <v>215</v>
      </c>
      <c r="G632" s="31" t="s">
        <v>1897</v>
      </c>
    </row>
    <row r="633" spans="1:7" x14ac:dyDescent="0.3">
      <c r="A633" s="29" t="s">
        <v>1496</v>
      </c>
      <c r="B633" t="s">
        <v>1495</v>
      </c>
      <c r="C633" s="30" t="e">
        <f>VLOOKUP(A633,Tabela2[[#All],[SKU]:[VALOR UNITÁRIO]],3,FALSE)</f>
        <v>#N/A</v>
      </c>
      <c r="D633" s="2" t="s">
        <v>2522</v>
      </c>
      <c r="E633" t="e">
        <f>VLOOKUP(A633,Tabela2[[#All],[SKU]:[VIGÊNCIA]],2,FALSE)</f>
        <v>#N/A</v>
      </c>
      <c r="F633" s="2" t="s">
        <v>215</v>
      </c>
      <c r="G633" s="31" t="s">
        <v>1897</v>
      </c>
    </row>
    <row r="634" spans="1:7" x14ac:dyDescent="0.3">
      <c r="A634" s="29" t="s">
        <v>1498</v>
      </c>
      <c r="B634" t="s">
        <v>1497</v>
      </c>
      <c r="C634" s="30" t="e">
        <f>VLOOKUP(A634,Tabela2[[#All],[SKU]:[VALOR UNITÁRIO]],3,FALSE)</f>
        <v>#N/A</v>
      </c>
      <c r="D634" s="2" t="s">
        <v>2522</v>
      </c>
      <c r="E634" t="e">
        <f>VLOOKUP(A634,Tabela2[[#All],[SKU]:[VIGÊNCIA]],2,FALSE)</f>
        <v>#N/A</v>
      </c>
      <c r="F634" s="2" t="s">
        <v>215</v>
      </c>
      <c r="G634" s="31" t="s">
        <v>1897</v>
      </c>
    </row>
    <row r="635" spans="1:7" x14ac:dyDescent="0.3">
      <c r="A635" s="29" t="s">
        <v>1500</v>
      </c>
      <c r="B635" t="s">
        <v>1499</v>
      </c>
      <c r="C635" s="30" t="e">
        <f>VLOOKUP(A635,Tabela2[[#All],[SKU]:[VALOR UNITÁRIO]],3,FALSE)</f>
        <v>#N/A</v>
      </c>
      <c r="D635" s="2" t="s">
        <v>2522</v>
      </c>
      <c r="E635" t="e">
        <f>VLOOKUP(A635,Tabela2[[#All],[SKU]:[VIGÊNCIA]],2,FALSE)</f>
        <v>#N/A</v>
      </c>
      <c r="F635" s="2" t="s">
        <v>215</v>
      </c>
      <c r="G635" s="31" t="s">
        <v>1897</v>
      </c>
    </row>
    <row r="636" spans="1:7" x14ac:dyDescent="0.3">
      <c r="A636" s="29" t="s">
        <v>1502</v>
      </c>
      <c r="B636" t="s">
        <v>1501</v>
      </c>
      <c r="C636" s="30" t="e">
        <f>VLOOKUP(A636,Tabela2[[#All],[SKU]:[VALOR UNITÁRIO]],3,FALSE)</f>
        <v>#N/A</v>
      </c>
      <c r="D636" s="2" t="s">
        <v>2522</v>
      </c>
      <c r="E636" t="e">
        <f>VLOOKUP(A636,Tabela2[[#All],[SKU]:[VIGÊNCIA]],2,FALSE)</f>
        <v>#N/A</v>
      </c>
      <c r="F636" s="2" t="s">
        <v>215</v>
      </c>
      <c r="G636" s="31" t="s">
        <v>1897</v>
      </c>
    </row>
    <row r="637" spans="1:7" x14ac:dyDescent="0.3">
      <c r="A637" s="29" t="s">
        <v>1504</v>
      </c>
      <c r="B637" t="s">
        <v>1503</v>
      </c>
      <c r="C637" s="30" t="e">
        <f>VLOOKUP(A637,Tabela2[[#All],[SKU]:[VALOR UNITÁRIO]],3,FALSE)</f>
        <v>#N/A</v>
      </c>
      <c r="D637" s="2" t="s">
        <v>2522</v>
      </c>
      <c r="E637" t="e">
        <f>VLOOKUP(A637,Tabela2[[#All],[SKU]:[VIGÊNCIA]],2,FALSE)</f>
        <v>#N/A</v>
      </c>
      <c r="F637" s="2" t="s">
        <v>215</v>
      </c>
      <c r="G637" s="31" t="s">
        <v>1897</v>
      </c>
    </row>
    <row r="638" spans="1:7" x14ac:dyDescent="0.3">
      <c r="A638" s="29" t="s">
        <v>1506</v>
      </c>
      <c r="B638" t="s">
        <v>1505</v>
      </c>
      <c r="C638" s="30" t="e">
        <f>VLOOKUP(A638,Tabela2[[#All],[SKU]:[VALOR UNITÁRIO]],3,FALSE)</f>
        <v>#N/A</v>
      </c>
      <c r="D638" s="2" t="s">
        <v>2522</v>
      </c>
      <c r="E638" t="e">
        <f>VLOOKUP(A638,Tabela2[[#All],[SKU]:[VIGÊNCIA]],2,FALSE)</f>
        <v>#N/A</v>
      </c>
      <c r="F638" s="2" t="s">
        <v>215</v>
      </c>
      <c r="G638" s="31" t="s">
        <v>1897</v>
      </c>
    </row>
    <row r="639" spans="1:7" x14ac:dyDescent="0.3">
      <c r="A639" s="29" t="s">
        <v>1508</v>
      </c>
      <c r="B639" t="s">
        <v>1507</v>
      </c>
      <c r="C639" s="30" t="e">
        <f>VLOOKUP(A639,Tabela2[[#All],[SKU]:[VALOR UNITÁRIO]],3,FALSE)</f>
        <v>#N/A</v>
      </c>
      <c r="D639" s="2" t="s">
        <v>2522</v>
      </c>
      <c r="E639" t="e">
        <f>VLOOKUP(A639,Tabela2[[#All],[SKU]:[VIGÊNCIA]],2,FALSE)</f>
        <v>#N/A</v>
      </c>
      <c r="F639" s="2" t="s">
        <v>215</v>
      </c>
      <c r="G639" s="31" t="s">
        <v>1897</v>
      </c>
    </row>
    <row r="640" spans="1:7" x14ac:dyDescent="0.3">
      <c r="A640" s="29" t="s">
        <v>1510</v>
      </c>
      <c r="B640" t="s">
        <v>1509</v>
      </c>
      <c r="C640" s="30" t="e">
        <f>VLOOKUP(A640,Tabela2[[#All],[SKU]:[VALOR UNITÁRIO]],3,FALSE)</f>
        <v>#N/A</v>
      </c>
      <c r="D640" s="2" t="s">
        <v>2522</v>
      </c>
      <c r="E640" t="e">
        <f>VLOOKUP(A640,Tabela2[[#All],[SKU]:[VIGÊNCIA]],2,FALSE)</f>
        <v>#N/A</v>
      </c>
      <c r="F640" s="2" t="s">
        <v>215</v>
      </c>
      <c r="G640" s="31" t="s">
        <v>1897</v>
      </c>
    </row>
    <row r="641" spans="1:7" x14ac:dyDescent="0.3">
      <c r="A641" s="29" t="s">
        <v>1512</v>
      </c>
      <c r="B641" t="s">
        <v>1511</v>
      </c>
      <c r="C641" s="30" t="e">
        <f>VLOOKUP(A641,Tabela2[[#All],[SKU]:[VALOR UNITÁRIO]],3,FALSE)</f>
        <v>#N/A</v>
      </c>
      <c r="D641" s="2" t="s">
        <v>2522</v>
      </c>
      <c r="E641" t="e">
        <f>VLOOKUP(A641,Tabela2[[#All],[SKU]:[VIGÊNCIA]],2,FALSE)</f>
        <v>#N/A</v>
      </c>
      <c r="F641" s="2" t="s">
        <v>215</v>
      </c>
      <c r="G641" s="31" t="s">
        <v>1897</v>
      </c>
    </row>
    <row r="642" spans="1:7" x14ac:dyDescent="0.3">
      <c r="A642" s="29" t="s">
        <v>1514</v>
      </c>
      <c r="B642" t="s">
        <v>1513</v>
      </c>
      <c r="C642" s="30" t="e">
        <f>VLOOKUP(A642,Tabela2[[#All],[SKU]:[VALOR UNITÁRIO]],3,FALSE)</f>
        <v>#N/A</v>
      </c>
      <c r="D642" s="2" t="s">
        <v>2522</v>
      </c>
      <c r="E642" t="e">
        <f>VLOOKUP(A642,Tabela2[[#All],[SKU]:[VIGÊNCIA]],2,FALSE)</f>
        <v>#N/A</v>
      </c>
      <c r="F642" s="2" t="s">
        <v>215</v>
      </c>
      <c r="G642" s="31" t="s">
        <v>1897</v>
      </c>
    </row>
    <row r="643" spans="1:7" x14ac:dyDescent="0.3">
      <c r="A643" s="29" t="s">
        <v>1516</v>
      </c>
      <c r="B643" t="s">
        <v>1515</v>
      </c>
      <c r="C643" s="30" t="e">
        <f>VLOOKUP(A643,Tabela2[[#All],[SKU]:[VALOR UNITÁRIO]],3,FALSE)</f>
        <v>#N/A</v>
      </c>
      <c r="D643" s="2" t="s">
        <v>2522</v>
      </c>
      <c r="E643" t="e">
        <f>VLOOKUP(A643,Tabela2[[#All],[SKU]:[VIGÊNCIA]],2,FALSE)</f>
        <v>#N/A</v>
      </c>
      <c r="F643" s="2" t="s">
        <v>215</v>
      </c>
      <c r="G643" s="31" t="s">
        <v>1897</v>
      </c>
    </row>
    <row r="644" spans="1:7" x14ac:dyDescent="0.3">
      <c r="A644" s="29" t="s">
        <v>1518</v>
      </c>
      <c r="B644" t="s">
        <v>1517</v>
      </c>
      <c r="C644" s="30" t="e">
        <f>VLOOKUP(A644,Tabela2[[#All],[SKU]:[VALOR UNITÁRIO]],3,FALSE)</f>
        <v>#N/A</v>
      </c>
      <c r="D644" s="2" t="s">
        <v>2522</v>
      </c>
      <c r="E644" t="e">
        <f>VLOOKUP(A644,Tabela2[[#All],[SKU]:[VIGÊNCIA]],2,FALSE)</f>
        <v>#N/A</v>
      </c>
      <c r="F644" s="2" t="s">
        <v>215</v>
      </c>
      <c r="G644" s="31" t="s">
        <v>1897</v>
      </c>
    </row>
    <row r="645" spans="1:7" x14ac:dyDescent="0.3">
      <c r="A645" s="29" t="s">
        <v>1520</v>
      </c>
      <c r="B645" t="s">
        <v>1519</v>
      </c>
      <c r="C645" s="30" t="e">
        <f>VLOOKUP(A645,Tabela2[[#All],[SKU]:[VALOR UNITÁRIO]],3,FALSE)</f>
        <v>#N/A</v>
      </c>
      <c r="D645" s="2" t="s">
        <v>2522</v>
      </c>
      <c r="E645" t="e">
        <f>VLOOKUP(A645,Tabela2[[#All],[SKU]:[VIGÊNCIA]],2,FALSE)</f>
        <v>#N/A</v>
      </c>
      <c r="F645" s="2" t="s">
        <v>215</v>
      </c>
      <c r="G645" s="31" t="s">
        <v>1897</v>
      </c>
    </row>
    <row r="646" spans="1:7" x14ac:dyDescent="0.3">
      <c r="A646" s="29" t="s">
        <v>1522</v>
      </c>
      <c r="B646" t="s">
        <v>1521</v>
      </c>
      <c r="C646" s="30" t="e">
        <f>VLOOKUP(A646,Tabela2[[#All],[SKU]:[VALOR UNITÁRIO]],3,FALSE)</f>
        <v>#N/A</v>
      </c>
      <c r="D646" s="2" t="s">
        <v>2522</v>
      </c>
      <c r="E646" t="e">
        <f>VLOOKUP(A646,Tabela2[[#All],[SKU]:[VIGÊNCIA]],2,FALSE)</f>
        <v>#N/A</v>
      </c>
      <c r="F646" s="2" t="s">
        <v>215</v>
      </c>
      <c r="G646" s="31" t="s">
        <v>1897</v>
      </c>
    </row>
    <row r="647" spans="1:7" x14ac:dyDescent="0.3">
      <c r="A647" s="29" t="s">
        <v>1524</v>
      </c>
      <c r="B647" t="s">
        <v>1523</v>
      </c>
      <c r="C647" s="30" t="e">
        <f>VLOOKUP(A647,Tabela2[[#All],[SKU]:[VALOR UNITÁRIO]],3,FALSE)</f>
        <v>#N/A</v>
      </c>
      <c r="D647" s="2" t="s">
        <v>2522</v>
      </c>
      <c r="E647" t="e">
        <f>VLOOKUP(A647,Tabela2[[#All],[SKU]:[VIGÊNCIA]],2,FALSE)</f>
        <v>#N/A</v>
      </c>
      <c r="F647" s="2" t="s">
        <v>215</v>
      </c>
      <c r="G647" s="31" t="s">
        <v>1897</v>
      </c>
    </row>
    <row r="648" spans="1:7" x14ac:dyDescent="0.3">
      <c r="A648" s="29" t="s">
        <v>1526</v>
      </c>
      <c r="B648" t="s">
        <v>1525</v>
      </c>
      <c r="C648" s="30" t="e">
        <f>VLOOKUP(A648,Tabela2[[#All],[SKU]:[VALOR UNITÁRIO]],3,FALSE)</f>
        <v>#N/A</v>
      </c>
      <c r="D648" s="2" t="s">
        <v>2522</v>
      </c>
      <c r="E648" t="e">
        <f>VLOOKUP(A648,Tabela2[[#All],[SKU]:[VIGÊNCIA]],2,FALSE)</f>
        <v>#N/A</v>
      </c>
      <c r="F648" s="2" t="s">
        <v>215</v>
      </c>
      <c r="G648" s="31" t="s">
        <v>1897</v>
      </c>
    </row>
    <row r="649" spans="1:7" x14ac:dyDescent="0.3">
      <c r="A649" s="29" t="s">
        <v>1528</v>
      </c>
      <c r="B649" t="s">
        <v>1527</v>
      </c>
      <c r="C649" s="30" t="e">
        <f>VLOOKUP(A649,Tabela2[[#All],[SKU]:[VALOR UNITÁRIO]],3,FALSE)</f>
        <v>#N/A</v>
      </c>
      <c r="D649" s="2" t="s">
        <v>2522</v>
      </c>
      <c r="E649" t="e">
        <f>VLOOKUP(A649,Tabela2[[#All],[SKU]:[VIGÊNCIA]],2,FALSE)</f>
        <v>#N/A</v>
      </c>
      <c r="F649" s="2" t="s">
        <v>215</v>
      </c>
      <c r="G649" s="31" t="s">
        <v>1897</v>
      </c>
    </row>
    <row r="650" spans="1:7" x14ac:dyDescent="0.3">
      <c r="A650" s="29" t="s">
        <v>1530</v>
      </c>
      <c r="B650" t="s">
        <v>1529</v>
      </c>
      <c r="C650" s="30" t="e">
        <f>VLOOKUP(A650,Tabela2[[#All],[SKU]:[VALOR UNITÁRIO]],3,FALSE)</f>
        <v>#N/A</v>
      </c>
      <c r="D650" s="2" t="s">
        <v>2522</v>
      </c>
      <c r="E650" t="e">
        <f>VLOOKUP(A650,Tabela2[[#All],[SKU]:[VIGÊNCIA]],2,FALSE)</f>
        <v>#N/A</v>
      </c>
      <c r="F650" s="2" t="s">
        <v>215</v>
      </c>
      <c r="G650" s="31" t="s">
        <v>1897</v>
      </c>
    </row>
    <row r="651" spans="1:7" x14ac:dyDescent="0.3">
      <c r="A651" s="29" t="s">
        <v>1532</v>
      </c>
      <c r="B651" t="s">
        <v>1531</v>
      </c>
      <c r="C651" s="30" t="e">
        <f>VLOOKUP(A651,Tabela2[[#All],[SKU]:[VALOR UNITÁRIO]],3,FALSE)</f>
        <v>#N/A</v>
      </c>
      <c r="D651" s="2" t="s">
        <v>2522</v>
      </c>
      <c r="E651" t="e">
        <f>VLOOKUP(A651,Tabela2[[#All],[SKU]:[VIGÊNCIA]],2,FALSE)</f>
        <v>#N/A</v>
      </c>
      <c r="F651" s="2" t="s">
        <v>215</v>
      </c>
      <c r="G651" s="31" t="s">
        <v>1897</v>
      </c>
    </row>
    <row r="652" spans="1:7" x14ac:dyDescent="0.3">
      <c r="A652" s="29" t="s">
        <v>1534</v>
      </c>
      <c r="B652" t="s">
        <v>1533</v>
      </c>
      <c r="C652" s="30" t="e">
        <f>VLOOKUP(A652,Tabela2[[#All],[SKU]:[VALOR UNITÁRIO]],3,FALSE)</f>
        <v>#N/A</v>
      </c>
      <c r="D652" s="2" t="s">
        <v>2522</v>
      </c>
      <c r="E652" t="e">
        <f>VLOOKUP(A652,Tabela2[[#All],[SKU]:[VIGÊNCIA]],2,FALSE)</f>
        <v>#N/A</v>
      </c>
      <c r="F652" s="2" t="s">
        <v>215</v>
      </c>
      <c r="G652" s="31" t="s">
        <v>1897</v>
      </c>
    </row>
    <row r="653" spans="1:7" x14ac:dyDescent="0.3">
      <c r="A653" s="29" t="s">
        <v>1536</v>
      </c>
      <c r="B653" t="s">
        <v>1535</v>
      </c>
      <c r="C653" s="30" t="e">
        <f>VLOOKUP(A653,Tabela2[[#All],[SKU]:[VALOR UNITÁRIO]],3,FALSE)</f>
        <v>#N/A</v>
      </c>
      <c r="D653" s="2" t="s">
        <v>2522</v>
      </c>
      <c r="E653" t="e">
        <f>VLOOKUP(A653,Tabela2[[#All],[SKU]:[VIGÊNCIA]],2,FALSE)</f>
        <v>#N/A</v>
      </c>
      <c r="F653" s="2" t="s">
        <v>215</v>
      </c>
      <c r="G653" s="31" t="s">
        <v>1897</v>
      </c>
    </row>
    <row r="654" spans="1:7" x14ac:dyDescent="0.3">
      <c r="A654" s="29" t="s">
        <v>1538</v>
      </c>
      <c r="B654" t="s">
        <v>1537</v>
      </c>
      <c r="C654" s="30" t="e">
        <f>VLOOKUP(A654,Tabela2[[#All],[SKU]:[VALOR UNITÁRIO]],3,FALSE)</f>
        <v>#N/A</v>
      </c>
      <c r="D654" s="2" t="s">
        <v>2522</v>
      </c>
      <c r="E654" t="e">
        <f>VLOOKUP(A654,Tabela2[[#All],[SKU]:[VIGÊNCIA]],2,FALSE)</f>
        <v>#N/A</v>
      </c>
      <c r="F654" s="2" t="s">
        <v>215</v>
      </c>
      <c r="G654" s="31" t="s">
        <v>1897</v>
      </c>
    </row>
    <row r="655" spans="1:7" x14ac:dyDescent="0.3">
      <c r="A655" s="29" t="s">
        <v>1540</v>
      </c>
      <c r="B655" t="s">
        <v>1539</v>
      </c>
      <c r="C655" s="30" t="e">
        <f>VLOOKUP(A655,Tabela2[[#All],[SKU]:[VALOR UNITÁRIO]],3,FALSE)</f>
        <v>#N/A</v>
      </c>
      <c r="D655" s="2" t="s">
        <v>2522</v>
      </c>
      <c r="E655" t="e">
        <f>VLOOKUP(A655,Tabela2[[#All],[SKU]:[VIGÊNCIA]],2,FALSE)</f>
        <v>#N/A</v>
      </c>
      <c r="F655" s="2" t="s">
        <v>215</v>
      </c>
      <c r="G655" s="31" t="s">
        <v>1897</v>
      </c>
    </row>
    <row r="656" spans="1:7" x14ac:dyDescent="0.3">
      <c r="A656" s="29" t="s">
        <v>1542</v>
      </c>
      <c r="B656" t="s">
        <v>1541</v>
      </c>
      <c r="C656" s="30" t="e">
        <f>VLOOKUP(A656,Tabela2[[#All],[SKU]:[VALOR UNITÁRIO]],3,FALSE)</f>
        <v>#N/A</v>
      </c>
      <c r="D656" s="2" t="s">
        <v>2522</v>
      </c>
      <c r="E656" t="e">
        <f>VLOOKUP(A656,Tabela2[[#All],[SKU]:[VIGÊNCIA]],2,FALSE)</f>
        <v>#N/A</v>
      </c>
      <c r="F656" s="2" t="s">
        <v>215</v>
      </c>
      <c r="G656" s="31" t="s">
        <v>1897</v>
      </c>
    </row>
    <row r="657" spans="1:7" x14ac:dyDescent="0.3">
      <c r="A657" s="29" t="s">
        <v>1544</v>
      </c>
      <c r="B657" t="s">
        <v>1543</v>
      </c>
      <c r="C657" s="30" t="e">
        <f>VLOOKUP(A657,Tabela2[[#All],[SKU]:[VALOR UNITÁRIO]],3,FALSE)</f>
        <v>#N/A</v>
      </c>
      <c r="D657" s="2" t="s">
        <v>2522</v>
      </c>
      <c r="E657" t="e">
        <f>VLOOKUP(A657,Tabela2[[#All],[SKU]:[VIGÊNCIA]],2,FALSE)</f>
        <v>#N/A</v>
      </c>
      <c r="F657" s="2" t="s">
        <v>215</v>
      </c>
      <c r="G657" s="31" t="s">
        <v>1897</v>
      </c>
    </row>
    <row r="658" spans="1:7" x14ac:dyDescent="0.3">
      <c r="A658" s="29" t="s">
        <v>1546</v>
      </c>
      <c r="B658" t="s">
        <v>1545</v>
      </c>
      <c r="C658" s="30" t="e">
        <f>VLOOKUP(A658,Tabela2[[#All],[SKU]:[VALOR UNITÁRIO]],3,FALSE)</f>
        <v>#N/A</v>
      </c>
      <c r="D658" s="2" t="s">
        <v>2522</v>
      </c>
      <c r="E658" t="e">
        <f>VLOOKUP(A658,Tabela2[[#All],[SKU]:[VIGÊNCIA]],2,FALSE)</f>
        <v>#N/A</v>
      </c>
      <c r="F658" s="2" t="s">
        <v>215</v>
      </c>
      <c r="G658" s="31" t="s">
        <v>1897</v>
      </c>
    </row>
    <row r="659" spans="1:7" x14ac:dyDescent="0.3">
      <c r="A659" s="29" t="s">
        <v>1548</v>
      </c>
      <c r="B659" t="s">
        <v>1547</v>
      </c>
      <c r="C659" s="30" t="e">
        <f>VLOOKUP(A659,Tabela2[[#All],[SKU]:[VALOR UNITÁRIO]],3,FALSE)</f>
        <v>#N/A</v>
      </c>
      <c r="D659" s="2" t="s">
        <v>2522</v>
      </c>
      <c r="E659" t="e">
        <f>VLOOKUP(A659,Tabela2[[#All],[SKU]:[VIGÊNCIA]],2,FALSE)</f>
        <v>#N/A</v>
      </c>
      <c r="F659" s="2" t="s">
        <v>215</v>
      </c>
      <c r="G659" s="31" t="s">
        <v>1897</v>
      </c>
    </row>
    <row r="660" spans="1:7" x14ac:dyDescent="0.3">
      <c r="A660" s="29" t="s">
        <v>1550</v>
      </c>
      <c r="B660" t="s">
        <v>1549</v>
      </c>
      <c r="C660" s="30" t="e">
        <f>VLOOKUP(A660,Tabela2[[#All],[SKU]:[VALOR UNITÁRIO]],3,FALSE)</f>
        <v>#N/A</v>
      </c>
      <c r="D660" s="2" t="s">
        <v>2522</v>
      </c>
      <c r="E660" t="e">
        <f>VLOOKUP(A660,Tabela2[[#All],[SKU]:[VIGÊNCIA]],2,FALSE)</f>
        <v>#N/A</v>
      </c>
      <c r="F660" s="2" t="s">
        <v>215</v>
      </c>
      <c r="G660" s="31" t="s">
        <v>1897</v>
      </c>
    </row>
    <row r="661" spans="1:7" x14ac:dyDescent="0.3">
      <c r="A661" s="29" t="s">
        <v>1552</v>
      </c>
      <c r="B661" t="s">
        <v>1551</v>
      </c>
      <c r="C661" s="30" t="e">
        <f>VLOOKUP(A661,Tabela2[[#All],[SKU]:[VALOR UNITÁRIO]],3,FALSE)</f>
        <v>#N/A</v>
      </c>
      <c r="D661" s="2" t="s">
        <v>2522</v>
      </c>
      <c r="E661" t="e">
        <f>VLOOKUP(A661,Tabela2[[#All],[SKU]:[VIGÊNCIA]],2,FALSE)</f>
        <v>#N/A</v>
      </c>
      <c r="F661" s="2" t="s">
        <v>215</v>
      </c>
      <c r="G661" s="31" t="s">
        <v>1897</v>
      </c>
    </row>
    <row r="662" spans="1:7" x14ac:dyDescent="0.3">
      <c r="A662" s="29" t="s">
        <v>1554</v>
      </c>
      <c r="B662" t="s">
        <v>1553</v>
      </c>
      <c r="C662" s="30" t="e">
        <f>VLOOKUP(A662,Tabela2[[#All],[SKU]:[VALOR UNITÁRIO]],3,FALSE)</f>
        <v>#N/A</v>
      </c>
      <c r="D662" s="2" t="s">
        <v>2522</v>
      </c>
      <c r="E662" t="e">
        <f>VLOOKUP(A662,Tabela2[[#All],[SKU]:[VIGÊNCIA]],2,FALSE)</f>
        <v>#N/A</v>
      </c>
      <c r="F662" s="2" t="s">
        <v>215</v>
      </c>
      <c r="G662" s="31" t="s">
        <v>1897</v>
      </c>
    </row>
    <row r="663" spans="1:7" x14ac:dyDescent="0.3">
      <c r="A663" s="29" t="s">
        <v>1556</v>
      </c>
      <c r="B663" t="s">
        <v>1555</v>
      </c>
      <c r="C663" s="30" t="e">
        <f>VLOOKUP(A663,Tabela2[[#All],[SKU]:[VALOR UNITÁRIO]],3,FALSE)</f>
        <v>#N/A</v>
      </c>
      <c r="D663" s="2" t="s">
        <v>2522</v>
      </c>
      <c r="E663" t="e">
        <f>VLOOKUP(A663,Tabela2[[#All],[SKU]:[VIGÊNCIA]],2,FALSE)</f>
        <v>#N/A</v>
      </c>
      <c r="F663" s="2" t="s">
        <v>215</v>
      </c>
      <c r="G663" s="31" t="s">
        <v>1897</v>
      </c>
    </row>
    <row r="664" spans="1:7" x14ac:dyDescent="0.3">
      <c r="A664" s="29" t="s">
        <v>1558</v>
      </c>
      <c r="B664" t="s">
        <v>1557</v>
      </c>
      <c r="C664" s="30" t="e">
        <f>VLOOKUP(A664,Tabela2[[#All],[SKU]:[VALOR UNITÁRIO]],3,FALSE)</f>
        <v>#N/A</v>
      </c>
      <c r="D664" s="2" t="s">
        <v>2522</v>
      </c>
      <c r="E664" t="e">
        <f>VLOOKUP(A664,Tabela2[[#All],[SKU]:[VIGÊNCIA]],2,FALSE)</f>
        <v>#N/A</v>
      </c>
      <c r="F664" s="2" t="s">
        <v>215</v>
      </c>
      <c r="G664" s="31" t="s">
        <v>1897</v>
      </c>
    </row>
    <row r="665" spans="1:7" x14ac:dyDescent="0.3">
      <c r="A665" s="29" t="s">
        <v>1560</v>
      </c>
      <c r="B665" t="s">
        <v>1559</v>
      </c>
      <c r="C665" s="30" t="e">
        <f>VLOOKUP(A665,Tabela2[[#All],[SKU]:[VALOR UNITÁRIO]],3,FALSE)</f>
        <v>#N/A</v>
      </c>
      <c r="D665" s="2" t="s">
        <v>2522</v>
      </c>
      <c r="E665" t="e">
        <f>VLOOKUP(A665,Tabela2[[#All],[SKU]:[VIGÊNCIA]],2,FALSE)</f>
        <v>#N/A</v>
      </c>
      <c r="F665" s="2" t="s">
        <v>215</v>
      </c>
      <c r="G665" s="31" t="s">
        <v>1897</v>
      </c>
    </row>
    <row r="666" spans="1:7" x14ac:dyDescent="0.3">
      <c r="A666" s="29" t="s">
        <v>1562</v>
      </c>
      <c r="B666" t="s">
        <v>1561</v>
      </c>
      <c r="C666" s="30" t="e">
        <f>VLOOKUP(A666,Tabela2[[#All],[SKU]:[VALOR UNITÁRIO]],3,FALSE)</f>
        <v>#N/A</v>
      </c>
      <c r="D666" s="2" t="s">
        <v>2522</v>
      </c>
      <c r="E666" t="e">
        <f>VLOOKUP(A666,Tabela2[[#All],[SKU]:[VIGÊNCIA]],2,FALSE)</f>
        <v>#N/A</v>
      </c>
      <c r="F666" s="2" t="s">
        <v>215</v>
      </c>
      <c r="G666" s="31" t="s">
        <v>1897</v>
      </c>
    </row>
    <row r="667" spans="1:7" x14ac:dyDescent="0.3">
      <c r="A667" s="29" t="s">
        <v>1564</v>
      </c>
      <c r="B667" t="s">
        <v>1563</v>
      </c>
      <c r="C667" s="30" t="e">
        <f>VLOOKUP(A667,Tabela2[[#All],[SKU]:[VALOR UNITÁRIO]],3,FALSE)</f>
        <v>#N/A</v>
      </c>
      <c r="D667" s="2" t="s">
        <v>2522</v>
      </c>
      <c r="E667" t="e">
        <f>VLOOKUP(A667,Tabela2[[#All],[SKU]:[VIGÊNCIA]],2,FALSE)</f>
        <v>#N/A</v>
      </c>
      <c r="F667" s="2" t="s">
        <v>215</v>
      </c>
      <c r="G667" s="31" t="s">
        <v>1897</v>
      </c>
    </row>
    <row r="668" spans="1:7" x14ac:dyDescent="0.3">
      <c r="A668" s="29" t="s">
        <v>1566</v>
      </c>
      <c r="B668" t="s">
        <v>1565</v>
      </c>
      <c r="C668" s="30" t="e">
        <f>VLOOKUP(A668,Tabela2[[#All],[SKU]:[VALOR UNITÁRIO]],3,FALSE)</f>
        <v>#N/A</v>
      </c>
      <c r="D668" s="2" t="s">
        <v>2522</v>
      </c>
      <c r="E668" t="e">
        <f>VLOOKUP(A668,Tabela2[[#All],[SKU]:[VIGÊNCIA]],2,FALSE)</f>
        <v>#N/A</v>
      </c>
      <c r="F668" s="2" t="s">
        <v>215</v>
      </c>
      <c r="G668" s="31" t="s">
        <v>1897</v>
      </c>
    </row>
    <row r="669" spans="1:7" x14ac:dyDescent="0.3">
      <c r="A669" s="29" t="s">
        <v>1568</v>
      </c>
      <c r="B669" t="s">
        <v>1567</v>
      </c>
      <c r="C669" s="30" t="e">
        <f>VLOOKUP(A669,Tabela2[[#All],[SKU]:[VALOR UNITÁRIO]],3,FALSE)</f>
        <v>#N/A</v>
      </c>
      <c r="D669" s="2" t="s">
        <v>2522</v>
      </c>
      <c r="E669" t="e">
        <f>VLOOKUP(A669,Tabela2[[#All],[SKU]:[VIGÊNCIA]],2,FALSE)</f>
        <v>#N/A</v>
      </c>
      <c r="F669" s="2" t="s">
        <v>215</v>
      </c>
      <c r="G669" s="31" t="s">
        <v>1897</v>
      </c>
    </row>
    <row r="670" spans="1:7" x14ac:dyDescent="0.3">
      <c r="A670" s="29" t="s">
        <v>1570</v>
      </c>
      <c r="B670" t="s">
        <v>1569</v>
      </c>
      <c r="C670" s="30" t="e">
        <f>VLOOKUP(A670,Tabela2[[#All],[SKU]:[VALOR UNITÁRIO]],3,FALSE)</f>
        <v>#N/A</v>
      </c>
      <c r="D670" s="2" t="s">
        <v>2522</v>
      </c>
      <c r="E670" t="e">
        <f>VLOOKUP(A670,Tabela2[[#All],[SKU]:[VIGÊNCIA]],2,FALSE)</f>
        <v>#N/A</v>
      </c>
      <c r="F670" s="2" t="s">
        <v>215</v>
      </c>
      <c r="G670" s="31" t="s">
        <v>1897</v>
      </c>
    </row>
    <row r="671" spans="1:7" x14ac:dyDescent="0.3">
      <c r="A671" s="29" t="s">
        <v>1572</v>
      </c>
      <c r="B671" t="s">
        <v>1571</v>
      </c>
      <c r="C671" s="30" t="e">
        <f>VLOOKUP(A671,Tabela2[[#All],[SKU]:[VALOR UNITÁRIO]],3,FALSE)</f>
        <v>#N/A</v>
      </c>
      <c r="D671" s="2" t="s">
        <v>2522</v>
      </c>
      <c r="E671" t="e">
        <f>VLOOKUP(A671,Tabela2[[#All],[SKU]:[VIGÊNCIA]],2,FALSE)</f>
        <v>#N/A</v>
      </c>
      <c r="F671" s="2" t="s">
        <v>215</v>
      </c>
      <c r="G671" s="31" t="s">
        <v>1897</v>
      </c>
    </row>
    <row r="672" spans="1:7" x14ac:dyDescent="0.3">
      <c r="A672" s="29" t="s">
        <v>1574</v>
      </c>
      <c r="B672" t="s">
        <v>1573</v>
      </c>
      <c r="C672" s="30" t="e">
        <f>VLOOKUP(A672,Tabela2[[#All],[SKU]:[VALOR UNITÁRIO]],3,FALSE)</f>
        <v>#N/A</v>
      </c>
      <c r="D672" s="2" t="s">
        <v>2522</v>
      </c>
      <c r="E672" t="e">
        <f>VLOOKUP(A672,Tabela2[[#All],[SKU]:[VIGÊNCIA]],2,FALSE)</f>
        <v>#N/A</v>
      </c>
      <c r="F672" s="2" t="s">
        <v>215</v>
      </c>
      <c r="G672" s="31" t="s">
        <v>1897</v>
      </c>
    </row>
    <row r="673" spans="1:7" x14ac:dyDescent="0.3">
      <c r="A673" s="29" t="s">
        <v>1576</v>
      </c>
      <c r="B673" t="s">
        <v>1575</v>
      </c>
      <c r="C673" s="30" t="e">
        <f>VLOOKUP(A673,Tabela2[[#All],[SKU]:[VALOR UNITÁRIO]],3,FALSE)</f>
        <v>#N/A</v>
      </c>
      <c r="D673" s="2" t="s">
        <v>2522</v>
      </c>
      <c r="E673" t="e">
        <f>VLOOKUP(A673,Tabela2[[#All],[SKU]:[VIGÊNCIA]],2,FALSE)</f>
        <v>#N/A</v>
      </c>
      <c r="F673" s="2" t="s">
        <v>215</v>
      </c>
      <c r="G673" s="31" t="s">
        <v>1897</v>
      </c>
    </row>
    <row r="674" spans="1:7" x14ac:dyDescent="0.3">
      <c r="A674" s="29" t="s">
        <v>1578</v>
      </c>
      <c r="B674" t="s">
        <v>1577</v>
      </c>
      <c r="C674" s="30" t="e">
        <f>VLOOKUP(A674,Tabela2[[#All],[SKU]:[VALOR UNITÁRIO]],3,FALSE)</f>
        <v>#N/A</v>
      </c>
      <c r="D674" s="2" t="s">
        <v>2522</v>
      </c>
      <c r="E674" t="e">
        <f>VLOOKUP(A674,Tabela2[[#All],[SKU]:[VIGÊNCIA]],2,FALSE)</f>
        <v>#N/A</v>
      </c>
      <c r="F674" s="2" t="s">
        <v>215</v>
      </c>
      <c r="G674" s="31" t="s">
        <v>1897</v>
      </c>
    </row>
    <row r="675" spans="1:7" x14ac:dyDescent="0.3">
      <c r="A675" s="29" t="s">
        <v>1580</v>
      </c>
      <c r="B675" t="s">
        <v>1579</v>
      </c>
      <c r="C675" s="30" t="e">
        <f>VLOOKUP(A675,Tabela2[[#All],[SKU]:[VALOR UNITÁRIO]],3,FALSE)</f>
        <v>#N/A</v>
      </c>
      <c r="D675" s="2" t="s">
        <v>2522</v>
      </c>
      <c r="E675" t="e">
        <f>VLOOKUP(A675,Tabela2[[#All],[SKU]:[VIGÊNCIA]],2,FALSE)</f>
        <v>#N/A</v>
      </c>
      <c r="F675" s="2" t="s">
        <v>215</v>
      </c>
      <c r="G675" s="31" t="s">
        <v>1897</v>
      </c>
    </row>
    <row r="676" spans="1:7" x14ac:dyDescent="0.3">
      <c r="A676" s="29" t="s">
        <v>1582</v>
      </c>
      <c r="B676" t="s">
        <v>1581</v>
      </c>
      <c r="C676" s="30" t="e">
        <f>VLOOKUP(A676,Tabela2[[#All],[SKU]:[VALOR UNITÁRIO]],3,FALSE)</f>
        <v>#N/A</v>
      </c>
      <c r="D676" s="2" t="s">
        <v>2522</v>
      </c>
      <c r="E676" t="e">
        <f>VLOOKUP(A676,Tabela2[[#All],[SKU]:[VIGÊNCIA]],2,FALSE)</f>
        <v>#N/A</v>
      </c>
      <c r="F676" s="2" t="s">
        <v>215</v>
      </c>
      <c r="G676" s="31" t="s">
        <v>1897</v>
      </c>
    </row>
    <row r="677" spans="1:7" x14ac:dyDescent="0.3">
      <c r="A677" s="29" t="s">
        <v>1584</v>
      </c>
      <c r="B677" t="s">
        <v>1583</v>
      </c>
      <c r="C677" s="30" t="e">
        <f>VLOOKUP(A677,Tabela2[[#All],[SKU]:[VALOR UNITÁRIO]],3,FALSE)</f>
        <v>#N/A</v>
      </c>
      <c r="D677" s="2" t="s">
        <v>2522</v>
      </c>
      <c r="E677" t="e">
        <f>VLOOKUP(A677,Tabela2[[#All],[SKU]:[VIGÊNCIA]],2,FALSE)</f>
        <v>#N/A</v>
      </c>
      <c r="F677" s="2" t="s">
        <v>215</v>
      </c>
      <c r="G677" s="31" t="s">
        <v>1897</v>
      </c>
    </row>
    <row r="678" spans="1:7" x14ac:dyDescent="0.3">
      <c r="A678" s="29" t="s">
        <v>1586</v>
      </c>
      <c r="B678" t="s">
        <v>1585</v>
      </c>
      <c r="C678" s="30" t="e">
        <f>VLOOKUP(A678,Tabela2[[#All],[SKU]:[VALOR UNITÁRIO]],3,FALSE)</f>
        <v>#N/A</v>
      </c>
      <c r="D678" s="2" t="s">
        <v>2522</v>
      </c>
      <c r="E678" t="e">
        <f>VLOOKUP(A678,Tabela2[[#All],[SKU]:[VIGÊNCIA]],2,FALSE)</f>
        <v>#N/A</v>
      </c>
      <c r="F678" s="2" t="s">
        <v>215</v>
      </c>
      <c r="G678" s="31" t="s">
        <v>1897</v>
      </c>
    </row>
    <row r="679" spans="1:7" x14ac:dyDescent="0.3">
      <c r="A679" s="29" t="s">
        <v>1588</v>
      </c>
      <c r="B679" t="s">
        <v>1587</v>
      </c>
      <c r="C679" s="30" t="e">
        <f>VLOOKUP(A679,Tabela2[[#All],[SKU]:[VALOR UNITÁRIO]],3,FALSE)</f>
        <v>#N/A</v>
      </c>
      <c r="D679" s="2" t="s">
        <v>2522</v>
      </c>
      <c r="E679" t="e">
        <f>VLOOKUP(A679,Tabela2[[#All],[SKU]:[VIGÊNCIA]],2,FALSE)</f>
        <v>#N/A</v>
      </c>
      <c r="F679" s="2" t="s">
        <v>215</v>
      </c>
      <c r="G679" s="31" t="s">
        <v>1897</v>
      </c>
    </row>
    <row r="680" spans="1:7" x14ac:dyDescent="0.3">
      <c r="A680" s="29" t="s">
        <v>1590</v>
      </c>
      <c r="B680" t="s">
        <v>1589</v>
      </c>
      <c r="C680" s="30" t="e">
        <f>VLOOKUP(A680,Tabela2[[#All],[SKU]:[VALOR UNITÁRIO]],3,FALSE)</f>
        <v>#N/A</v>
      </c>
      <c r="D680" s="2" t="s">
        <v>2522</v>
      </c>
      <c r="E680" t="e">
        <f>VLOOKUP(A680,Tabela2[[#All],[SKU]:[VIGÊNCIA]],2,FALSE)</f>
        <v>#N/A</v>
      </c>
      <c r="F680" s="2" t="s">
        <v>215</v>
      </c>
      <c r="G680" s="31" t="s">
        <v>1897</v>
      </c>
    </row>
    <row r="681" spans="1:7" x14ac:dyDescent="0.3">
      <c r="A681" s="29" t="s">
        <v>1592</v>
      </c>
      <c r="B681" t="s">
        <v>1591</v>
      </c>
      <c r="C681" s="30" t="e">
        <f>VLOOKUP(A681,Tabela2[[#All],[SKU]:[VALOR UNITÁRIO]],3,FALSE)</f>
        <v>#N/A</v>
      </c>
      <c r="D681" s="2" t="s">
        <v>2522</v>
      </c>
      <c r="E681" t="e">
        <f>VLOOKUP(A681,Tabela2[[#All],[SKU]:[VIGÊNCIA]],2,FALSE)</f>
        <v>#N/A</v>
      </c>
      <c r="F681" s="2" t="s">
        <v>215</v>
      </c>
      <c r="G681" s="31" t="s">
        <v>1897</v>
      </c>
    </row>
    <row r="682" spans="1:7" x14ac:dyDescent="0.3">
      <c r="A682" s="29" t="s">
        <v>1594</v>
      </c>
      <c r="B682" t="s">
        <v>1593</v>
      </c>
      <c r="C682" s="30" t="e">
        <f>VLOOKUP(A682,Tabela2[[#All],[SKU]:[VALOR UNITÁRIO]],3,FALSE)</f>
        <v>#N/A</v>
      </c>
      <c r="D682" s="2" t="s">
        <v>2522</v>
      </c>
      <c r="E682" t="e">
        <f>VLOOKUP(A682,Tabela2[[#All],[SKU]:[VIGÊNCIA]],2,FALSE)</f>
        <v>#N/A</v>
      </c>
      <c r="F682" s="2" t="s">
        <v>215</v>
      </c>
      <c r="G682" s="31" t="s">
        <v>1897</v>
      </c>
    </row>
    <row r="683" spans="1:7" x14ac:dyDescent="0.3">
      <c r="A683" s="29" t="s">
        <v>1596</v>
      </c>
      <c r="B683" t="s">
        <v>1595</v>
      </c>
      <c r="C683" s="30" t="e">
        <f>VLOOKUP(A683,Tabela2[[#All],[SKU]:[VALOR UNITÁRIO]],3,FALSE)</f>
        <v>#N/A</v>
      </c>
      <c r="D683" s="2" t="s">
        <v>2522</v>
      </c>
      <c r="E683" t="e">
        <f>VLOOKUP(A683,Tabela2[[#All],[SKU]:[VIGÊNCIA]],2,FALSE)</f>
        <v>#N/A</v>
      </c>
      <c r="F683" s="2" t="s">
        <v>215</v>
      </c>
      <c r="G683" s="31" t="s">
        <v>1897</v>
      </c>
    </row>
    <row r="684" spans="1:7" x14ac:dyDescent="0.3">
      <c r="A684" s="29" t="s">
        <v>1598</v>
      </c>
      <c r="B684" t="s">
        <v>1597</v>
      </c>
      <c r="C684" s="30" t="e">
        <f>VLOOKUP(A684,Tabela2[[#All],[SKU]:[VALOR UNITÁRIO]],3,FALSE)</f>
        <v>#N/A</v>
      </c>
      <c r="D684" s="2" t="s">
        <v>2522</v>
      </c>
      <c r="E684" t="e">
        <f>VLOOKUP(A684,Tabela2[[#All],[SKU]:[VIGÊNCIA]],2,FALSE)</f>
        <v>#N/A</v>
      </c>
      <c r="F684" s="2" t="s">
        <v>215</v>
      </c>
      <c r="G684" s="31" t="s">
        <v>1897</v>
      </c>
    </row>
    <row r="685" spans="1:7" x14ac:dyDescent="0.3">
      <c r="A685" s="29" t="s">
        <v>1600</v>
      </c>
      <c r="B685" t="s">
        <v>1599</v>
      </c>
      <c r="C685" s="30" t="e">
        <f>VLOOKUP(A685,Tabela2[[#All],[SKU]:[VALOR UNITÁRIO]],3,FALSE)</f>
        <v>#N/A</v>
      </c>
      <c r="D685" s="2" t="s">
        <v>2522</v>
      </c>
      <c r="E685" t="e">
        <f>VLOOKUP(A685,Tabela2[[#All],[SKU]:[VIGÊNCIA]],2,FALSE)</f>
        <v>#N/A</v>
      </c>
      <c r="F685" s="2" t="s">
        <v>215</v>
      </c>
      <c r="G685" s="31" t="s">
        <v>1897</v>
      </c>
    </row>
    <row r="686" spans="1:7" x14ac:dyDescent="0.3">
      <c r="A686" s="29" t="s">
        <v>1602</v>
      </c>
      <c r="B686" t="s">
        <v>1601</v>
      </c>
      <c r="C686" s="30" t="e">
        <f>VLOOKUP(A686,Tabela2[[#All],[SKU]:[VALOR UNITÁRIO]],3,FALSE)</f>
        <v>#N/A</v>
      </c>
      <c r="D686" s="2" t="s">
        <v>2522</v>
      </c>
      <c r="E686" t="e">
        <f>VLOOKUP(A686,Tabela2[[#All],[SKU]:[VIGÊNCIA]],2,FALSE)</f>
        <v>#N/A</v>
      </c>
      <c r="F686" s="2" t="s">
        <v>215</v>
      </c>
      <c r="G686" s="31" t="s">
        <v>1897</v>
      </c>
    </row>
    <row r="687" spans="1:7" x14ac:dyDescent="0.3">
      <c r="A687" s="29" t="s">
        <v>1604</v>
      </c>
      <c r="B687" t="s">
        <v>1603</v>
      </c>
      <c r="C687" s="30" t="e">
        <f>VLOOKUP(A687,Tabela2[[#All],[SKU]:[VALOR UNITÁRIO]],3,FALSE)</f>
        <v>#N/A</v>
      </c>
      <c r="D687" s="2" t="s">
        <v>2522</v>
      </c>
      <c r="E687" t="e">
        <f>VLOOKUP(A687,Tabela2[[#All],[SKU]:[VIGÊNCIA]],2,FALSE)</f>
        <v>#N/A</v>
      </c>
      <c r="F687" s="2" t="s">
        <v>215</v>
      </c>
      <c r="G687" s="31" t="s">
        <v>1897</v>
      </c>
    </row>
    <row r="688" spans="1:7" x14ac:dyDescent="0.3">
      <c r="A688" s="29" t="s">
        <v>1606</v>
      </c>
      <c r="B688" t="s">
        <v>1605</v>
      </c>
      <c r="C688" s="30" t="e">
        <f>VLOOKUP(A688,Tabela2[[#All],[SKU]:[VALOR UNITÁRIO]],3,FALSE)</f>
        <v>#N/A</v>
      </c>
      <c r="D688" s="2" t="s">
        <v>2522</v>
      </c>
      <c r="E688" t="e">
        <f>VLOOKUP(A688,Tabela2[[#All],[SKU]:[VIGÊNCIA]],2,FALSE)</f>
        <v>#N/A</v>
      </c>
      <c r="F688" s="2" t="s">
        <v>215</v>
      </c>
      <c r="G688" s="31" t="s">
        <v>1897</v>
      </c>
    </row>
    <row r="689" spans="1:7" x14ac:dyDescent="0.3">
      <c r="A689" s="29" t="s">
        <v>1608</v>
      </c>
      <c r="B689" t="s">
        <v>1607</v>
      </c>
      <c r="C689" s="30" t="e">
        <f>VLOOKUP(A689,Tabela2[[#All],[SKU]:[VALOR UNITÁRIO]],3,FALSE)</f>
        <v>#N/A</v>
      </c>
      <c r="D689" s="2" t="s">
        <v>2522</v>
      </c>
      <c r="E689" t="e">
        <f>VLOOKUP(A689,Tabela2[[#All],[SKU]:[VIGÊNCIA]],2,FALSE)</f>
        <v>#N/A</v>
      </c>
      <c r="F689" s="2" t="s">
        <v>215</v>
      </c>
      <c r="G689" s="31" t="s">
        <v>1897</v>
      </c>
    </row>
    <row r="690" spans="1:7" x14ac:dyDescent="0.3">
      <c r="A690" s="29" t="s">
        <v>1610</v>
      </c>
      <c r="B690" t="s">
        <v>1609</v>
      </c>
      <c r="C690" s="30" t="e">
        <f>VLOOKUP(A690,Tabela2[[#All],[SKU]:[VALOR UNITÁRIO]],3,FALSE)</f>
        <v>#N/A</v>
      </c>
      <c r="D690" s="2" t="s">
        <v>2522</v>
      </c>
      <c r="E690" t="e">
        <f>VLOOKUP(A690,Tabela2[[#All],[SKU]:[VIGÊNCIA]],2,FALSE)</f>
        <v>#N/A</v>
      </c>
      <c r="F690" s="2" t="s">
        <v>215</v>
      </c>
      <c r="G690" s="31" t="s">
        <v>1897</v>
      </c>
    </row>
    <row r="691" spans="1:7" x14ac:dyDescent="0.3">
      <c r="A691" s="29" t="s">
        <v>1612</v>
      </c>
      <c r="B691" t="s">
        <v>1611</v>
      </c>
      <c r="C691" s="30" t="e">
        <f>VLOOKUP(A691,Tabela2[[#All],[SKU]:[VALOR UNITÁRIO]],3,FALSE)</f>
        <v>#N/A</v>
      </c>
      <c r="D691" s="2" t="s">
        <v>2522</v>
      </c>
      <c r="E691" t="e">
        <f>VLOOKUP(A691,Tabela2[[#All],[SKU]:[VIGÊNCIA]],2,FALSE)</f>
        <v>#N/A</v>
      </c>
      <c r="F691" s="2" t="s">
        <v>215</v>
      </c>
      <c r="G691" s="31" t="s">
        <v>1897</v>
      </c>
    </row>
    <row r="692" spans="1:7" x14ac:dyDescent="0.3">
      <c r="A692" s="29" t="s">
        <v>1614</v>
      </c>
      <c r="B692" t="s">
        <v>1613</v>
      </c>
      <c r="C692" s="30" t="e">
        <f>VLOOKUP(A692,Tabela2[[#All],[SKU]:[VALOR UNITÁRIO]],3,FALSE)</f>
        <v>#N/A</v>
      </c>
      <c r="D692" s="2" t="s">
        <v>2522</v>
      </c>
      <c r="E692" t="e">
        <f>VLOOKUP(A692,Tabela2[[#All],[SKU]:[VIGÊNCIA]],2,FALSE)</f>
        <v>#N/A</v>
      </c>
      <c r="F692" s="2" t="s">
        <v>215</v>
      </c>
      <c r="G692" s="31" t="s">
        <v>1897</v>
      </c>
    </row>
    <row r="693" spans="1:7" x14ac:dyDescent="0.3">
      <c r="A693" s="29" t="s">
        <v>1616</v>
      </c>
      <c r="B693" t="s">
        <v>1615</v>
      </c>
      <c r="C693" s="30" t="e">
        <f>VLOOKUP(A693,Tabela2[[#All],[SKU]:[VALOR UNITÁRIO]],3,FALSE)</f>
        <v>#N/A</v>
      </c>
      <c r="D693" s="2" t="s">
        <v>2522</v>
      </c>
      <c r="E693" t="e">
        <f>VLOOKUP(A693,Tabela2[[#All],[SKU]:[VIGÊNCIA]],2,FALSE)</f>
        <v>#N/A</v>
      </c>
      <c r="F693" s="2" t="s">
        <v>215</v>
      </c>
      <c r="G693" s="31" t="s">
        <v>1897</v>
      </c>
    </row>
    <row r="694" spans="1:7" x14ac:dyDescent="0.3">
      <c r="A694" s="29" t="s">
        <v>1618</v>
      </c>
      <c r="B694" t="s">
        <v>1617</v>
      </c>
      <c r="C694" s="30" t="e">
        <f>VLOOKUP(A694,Tabela2[[#All],[SKU]:[VALOR UNITÁRIO]],3,FALSE)</f>
        <v>#N/A</v>
      </c>
      <c r="D694" s="2" t="s">
        <v>2522</v>
      </c>
      <c r="E694" t="e">
        <f>VLOOKUP(A694,Tabela2[[#All],[SKU]:[VIGÊNCIA]],2,FALSE)</f>
        <v>#N/A</v>
      </c>
      <c r="F694" s="2" t="s">
        <v>215</v>
      </c>
      <c r="G694" s="31" t="s">
        <v>1897</v>
      </c>
    </row>
    <row r="695" spans="1:7" x14ac:dyDescent="0.3">
      <c r="A695" s="29" t="s">
        <v>1620</v>
      </c>
      <c r="B695" t="s">
        <v>1619</v>
      </c>
      <c r="C695" s="30" t="e">
        <f>VLOOKUP(A695,Tabela2[[#All],[SKU]:[VALOR UNITÁRIO]],3,FALSE)</f>
        <v>#N/A</v>
      </c>
      <c r="D695" s="2" t="s">
        <v>2522</v>
      </c>
      <c r="E695" t="e">
        <f>VLOOKUP(A695,Tabela2[[#All],[SKU]:[VIGÊNCIA]],2,FALSE)</f>
        <v>#N/A</v>
      </c>
      <c r="F695" s="2" t="s">
        <v>215</v>
      </c>
      <c r="G695" s="31" t="s">
        <v>1897</v>
      </c>
    </row>
    <row r="696" spans="1:7" x14ac:dyDescent="0.3">
      <c r="A696" s="29" t="s">
        <v>1622</v>
      </c>
      <c r="B696" t="s">
        <v>1621</v>
      </c>
      <c r="C696" s="30" t="e">
        <f>VLOOKUP(A696,Tabela2[[#All],[SKU]:[VALOR UNITÁRIO]],3,FALSE)</f>
        <v>#N/A</v>
      </c>
      <c r="D696" s="2" t="s">
        <v>2522</v>
      </c>
      <c r="E696" t="e">
        <f>VLOOKUP(A696,Tabela2[[#All],[SKU]:[VIGÊNCIA]],2,FALSE)</f>
        <v>#N/A</v>
      </c>
      <c r="F696" s="2" t="s">
        <v>215</v>
      </c>
      <c r="G696" s="31" t="s">
        <v>1897</v>
      </c>
    </row>
    <row r="697" spans="1:7" x14ac:dyDescent="0.3">
      <c r="A697" s="29" t="s">
        <v>1624</v>
      </c>
      <c r="B697" t="s">
        <v>1623</v>
      </c>
      <c r="C697" s="30" t="e">
        <f>VLOOKUP(A697,Tabela2[[#All],[SKU]:[VALOR UNITÁRIO]],3,FALSE)</f>
        <v>#N/A</v>
      </c>
      <c r="D697" s="2" t="s">
        <v>2522</v>
      </c>
      <c r="E697" t="e">
        <f>VLOOKUP(A697,Tabela2[[#All],[SKU]:[VIGÊNCIA]],2,FALSE)</f>
        <v>#N/A</v>
      </c>
      <c r="F697" s="2" t="s">
        <v>215</v>
      </c>
      <c r="G697" s="31" t="s">
        <v>1897</v>
      </c>
    </row>
    <row r="698" spans="1:7" x14ac:dyDescent="0.3">
      <c r="A698" s="29" t="s">
        <v>1626</v>
      </c>
      <c r="B698" t="s">
        <v>1625</v>
      </c>
      <c r="C698" s="30" t="e">
        <f>VLOOKUP(A698,Tabela2[[#All],[SKU]:[VALOR UNITÁRIO]],3,FALSE)</f>
        <v>#N/A</v>
      </c>
      <c r="D698" s="2" t="s">
        <v>2522</v>
      </c>
      <c r="E698" t="e">
        <f>VLOOKUP(A698,Tabela2[[#All],[SKU]:[VIGÊNCIA]],2,FALSE)</f>
        <v>#N/A</v>
      </c>
      <c r="F698" s="2" t="s">
        <v>215</v>
      </c>
      <c r="G698" s="31" t="s">
        <v>1897</v>
      </c>
    </row>
    <row r="699" spans="1:7" x14ac:dyDescent="0.3">
      <c r="A699" s="29" t="s">
        <v>1628</v>
      </c>
      <c r="B699" t="s">
        <v>1627</v>
      </c>
      <c r="C699" s="30" t="e">
        <f>VLOOKUP(A699,Tabela2[[#All],[SKU]:[VALOR UNITÁRIO]],3,FALSE)</f>
        <v>#N/A</v>
      </c>
      <c r="D699" s="2" t="s">
        <v>2522</v>
      </c>
      <c r="E699" t="e">
        <f>VLOOKUP(A699,Tabela2[[#All],[SKU]:[VIGÊNCIA]],2,FALSE)</f>
        <v>#N/A</v>
      </c>
      <c r="F699" s="2" t="s">
        <v>215</v>
      </c>
      <c r="G699" s="31" t="s">
        <v>1897</v>
      </c>
    </row>
    <row r="700" spans="1:7" x14ac:dyDescent="0.3">
      <c r="A700" s="29" t="s">
        <v>1630</v>
      </c>
      <c r="B700" t="s">
        <v>1629</v>
      </c>
      <c r="C700" s="30" t="e">
        <f>VLOOKUP(A700,Tabela2[[#All],[SKU]:[VALOR UNITÁRIO]],3,FALSE)</f>
        <v>#N/A</v>
      </c>
      <c r="D700" s="2" t="s">
        <v>2522</v>
      </c>
      <c r="E700" t="e">
        <f>VLOOKUP(A700,Tabela2[[#All],[SKU]:[VIGÊNCIA]],2,FALSE)</f>
        <v>#N/A</v>
      </c>
      <c r="F700" s="2" t="s">
        <v>215</v>
      </c>
      <c r="G700" s="31" t="s">
        <v>1897</v>
      </c>
    </row>
    <row r="701" spans="1:7" x14ac:dyDescent="0.3">
      <c r="A701" s="29" t="s">
        <v>1632</v>
      </c>
      <c r="B701" t="s">
        <v>1631</v>
      </c>
      <c r="C701" s="30" t="e">
        <f>VLOOKUP(A701,Tabela2[[#All],[SKU]:[VALOR UNITÁRIO]],3,FALSE)</f>
        <v>#N/A</v>
      </c>
      <c r="D701" s="2" t="s">
        <v>2522</v>
      </c>
      <c r="E701" t="e">
        <f>VLOOKUP(A701,Tabela2[[#All],[SKU]:[VIGÊNCIA]],2,FALSE)</f>
        <v>#N/A</v>
      </c>
      <c r="F701" s="2" t="s">
        <v>215</v>
      </c>
      <c r="G701" s="31" t="s">
        <v>1897</v>
      </c>
    </row>
    <row r="702" spans="1:7" x14ac:dyDescent="0.3">
      <c r="A702" s="29" t="s">
        <v>1634</v>
      </c>
      <c r="B702" t="s">
        <v>1633</v>
      </c>
      <c r="C702" s="30" t="e">
        <f>VLOOKUP(A702,Tabela2[[#All],[SKU]:[VALOR UNITÁRIO]],3,FALSE)</f>
        <v>#N/A</v>
      </c>
      <c r="D702" s="2" t="s">
        <v>2522</v>
      </c>
      <c r="E702" t="e">
        <f>VLOOKUP(A702,Tabela2[[#All],[SKU]:[VIGÊNCIA]],2,FALSE)</f>
        <v>#N/A</v>
      </c>
      <c r="F702" s="2" t="s">
        <v>215</v>
      </c>
      <c r="G702" s="31" t="s">
        <v>1897</v>
      </c>
    </row>
    <row r="703" spans="1:7" x14ac:dyDescent="0.3">
      <c r="A703" s="29" t="s">
        <v>1636</v>
      </c>
      <c r="B703" t="s">
        <v>1635</v>
      </c>
      <c r="C703" s="30" t="e">
        <f>VLOOKUP(A703,Tabela2[[#All],[SKU]:[VALOR UNITÁRIO]],3,FALSE)</f>
        <v>#N/A</v>
      </c>
      <c r="D703" s="2" t="s">
        <v>2522</v>
      </c>
      <c r="E703" t="e">
        <f>VLOOKUP(A703,Tabela2[[#All],[SKU]:[VIGÊNCIA]],2,FALSE)</f>
        <v>#N/A</v>
      </c>
      <c r="F703" s="2" t="s">
        <v>215</v>
      </c>
      <c r="G703" s="31" t="s">
        <v>1897</v>
      </c>
    </row>
    <row r="704" spans="1:7" x14ac:dyDescent="0.3">
      <c r="A704" s="29" t="s">
        <v>1638</v>
      </c>
      <c r="B704" t="s">
        <v>1637</v>
      </c>
      <c r="C704" s="30" t="e">
        <f>VLOOKUP(A704,Tabela2[[#All],[SKU]:[VALOR UNITÁRIO]],3,FALSE)</f>
        <v>#N/A</v>
      </c>
      <c r="D704" s="2" t="s">
        <v>2522</v>
      </c>
      <c r="E704" t="e">
        <f>VLOOKUP(A704,Tabela2[[#All],[SKU]:[VIGÊNCIA]],2,FALSE)</f>
        <v>#N/A</v>
      </c>
      <c r="F704" s="2" t="s">
        <v>215</v>
      </c>
      <c r="G704" s="31" t="s">
        <v>1897</v>
      </c>
    </row>
    <row r="705" spans="1:7" x14ac:dyDescent="0.3">
      <c r="A705" s="29" t="s">
        <v>1640</v>
      </c>
      <c r="B705" t="s">
        <v>1639</v>
      </c>
      <c r="C705" s="30" t="e">
        <f>VLOOKUP(A705,Tabela2[[#All],[SKU]:[VALOR UNITÁRIO]],3,FALSE)</f>
        <v>#N/A</v>
      </c>
      <c r="D705" s="2" t="s">
        <v>2522</v>
      </c>
      <c r="E705" t="e">
        <f>VLOOKUP(A705,Tabela2[[#All],[SKU]:[VIGÊNCIA]],2,FALSE)</f>
        <v>#N/A</v>
      </c>
      <c r="F705" s="2" t="s">
        <v>215</v>
      </c>
      <c r="G705" s="31" t="s">
        <v>1897</v>
      </c>
    </row>
    <row r="706" spans="1:7" x14ac:dyDescent="0.3">
      <c r="A706" s="29" t="s">
        <v>1642</v>
      </c>
      <c r="B706" t="s">
        <v>1641</v>
      </c>
      <c r="C706" s="30" t="e">
        <f>VLOOKUP(A706,Tabela2[[#All],[SKU]:[VALOR UNITÁRIO]],3,FALSE)</f>
        <v>#N/A</v>
      </c>
      <c r="D706" s="2" t="s">
        <v>2522</v>
      </c>
      <c r="E706" t="e">
        <f>VLOOKUP(A706,Tabela2[[#All],[SKU]:[VIGÊNCIA]],2,FALSE)</f>
        <v>#N/A</v>
      </c>
      <c r="F706" s="2" t="s">
        <v>215</v>
      </c>
      <c r="G706" s="31" t="s">
        <v>1897</v>
      </c>
    </row>
    <row r="707" spans="1:7" x14ac:dyDescent="0.3">
      <c r="A707" s="29" t="s">
        <v>1644</v>
      </c>
      <c r="B707" t="s">
        <v>1643</v>
      </c>
      <c r="C707" s="30" t="e">
        <f>VLOOKUP(A707,Tabela2[[#All],[SKU]:[VALOR UNITÁRIO]],3,FALSE)</f>
        <v>#N/A</v>
      </c>
      <c r="D707" s="2" t="s">
        <v>2522</v>
      </c>
      <c r="E707" t="e">
        <f>VLOOKUP(A707,Tabela2[[#All],[SKU]:[VIGÊNCIA]],2,FALSE)</f>
        <v>#N/A</v>
      </c>
      <c r="F707" s="2" t="s">
        <v>215</v>
      </c>
      <c r="G707" s="31" t="s">
        <v>1897</v>
      </c>
    </row>
    <row r="708" spans="1:7" x14ac:dyDescent="0.3">
      <c r="A708" s="29" t="s">
        <v>1646</v>
      </c>
      <c r="B708" t="s">
        <v>1645</v>
      </c>
      <c r="C708" s="30" t="e">
        <f>VLOOKUP(A708,Tabela2[[#All],[SKU]:[VALOR UNITÁRIO]],3,FALSE)</f>
        <v>#N/A</v>
      </c>
      <c r="D708" s="2" t="s">
        <v>2522</v>
      </c>
      <c r="E708" t="e">
        <f>VLOOKUP(A708,Tabela2[[#All],[SKU]:[VIGÊNCIA]],2,FALSE)</f>
        <v>#N/A</v>
      </c>
      <c r="F708" s="2" t="s">
        <v>215</v>
      </c>
      <c r="G708" s="31" t="s">
        <v>1897</v>
      </c>
    </row>
    <row r="709" spans="1:7" x14ac:dyDescent="0.3">
      <c r="A709" s="29" t="s">
        <v>1648</v>
      </c>
      <c r="B709" t="s">
        <v>1647</v>
      </c>
      <c r="C709" s="30" t="e">
        <f>VLOOKUP(A709,Tabela2[[#All],[SKU]:[VALOR UNITÁRIO]],3,FALSE)</f>
        <v>#N/A</v>
      </c>
      <c r="D709" s="2" t="s">
        <v>2522</v>
      </c>
      <c r="E709" t="e">
        <f>VLOOKUP(A709,Tabela2[[#All],[SKU]:[VIGÊNCIA]],2,FALSE)</f>
        <v>#N/A</v>
      </c>
      <c r="F709" s="2" t="s">
        <v>215</v>
      </c>
      <c r="G709" s="31" t="s">
        <v>1897</v>
      </c>
    </row>
    <row r="710" spans="1:7" x14ac:dyDescent="0.3">
      <c r="A710" s="29" t="s">
        <v>1650</v>
      </c>
      <c r="B710" t="s">
        <v>1649</v>
      </c>
      <c r="C710" s="30" t="e">
        <f>VLOOKUP(A710,Tabela2[[#All],[SKU]:[VALOR UNITÁRIO]],3,FALSE)</f>
        <v>#N/A</v>
      </c>
      <c r="D710" s="2" t="s">
        <v>2522</v>
      </c>
      <c r="E710" t="e">
        <f>VLOOKUP(A710,Tabela2[[#All],[SKU]:[VIGÊNCIA]],2,FALSE)</f>
        <v>#N/A</v>
      </c>
      <c r="F710" s="2" t="s">
        <v>215</v>
      </c>
      <c r="G710" s="31" t="s">
        <v>1897</v>
      </c>
    </row>
    <row r="711" spans="1:7" x14ac:dyDescent="0.3">
      <c r="A711" s="29" t="s">
        <v>1652</v>
      </c>
      <c r="B711" t="s">
        <v>1651</v>
      </c>
      <c r="C711" s="30" t="e">
        <f>VLOOKUP(A711,Tabela2[[#All],[SKU]:[VALOR UNITÁRIO]],3,FALSE)</f>
        <v>#N/A</v>
      </c>
      <c r="D711" s="2" t="s">
        <v>2522</v>
      </c>
      <c r="E711" t="e">
        <f>VLOOKUP(A711,Tabela2[[#All],[SKU]:[VIGÊNCIA]],2,FALSE)</f>
        <v>#N/A</v>
      </c>
      <c r="F711" s="2" t="s">
        <v>215</v>
      </c>
      <c r="G711" s="31" t="s">
        <v>1897</v>
      </c>
    </row>
    <row r="712" spans="1:7" x14ac:dyDescent="0.3">
      <c r="A712" s="29" t="s">
        <v>1654</v>
      </c>
      <c r="B712" t="s">
        <v>1653</v>
      </c>
      <c r="C712" s="30" t="e">
        <f>VLOOKUP(A712,Tabela2[[#All],[SKU]:[VALOR UNITÁRIO]],3,FALSE)</f>
        <v>#N/A</v>
      </c>
      <c r="D712" s="2" t="s">
        <v>2522</v>
      </c>
      <c r="E712" t="e">
        <f>VLOOKUP(A712,Tabela2[[#All],[SKU]:[VIGÊNCIA]],2,FALSE)</f>
        <v>#N/A</v>
      </c>
      <c r="F712" s="2" t="s">
        <v>215</v>
      </c>
      <c r="G712" s="31" t="s">
        <v>1897</v>
      </c>
    </row>
    <row r="713" spans="1:7" x14ac:dyDescent="0.3">
      <c r="A713" s="29" t="s">
        <v>1656</v>
      </c>
      <c r="B713" t="s">
        <v>1655</v>
      </c>
      <c r="C713" s="30" t="e">
        <f>VLOOKUP(A713,Tabela2[[#All],[SKU]:[VALOR UNITÁRIO]],3,FALSE)</f>
        <v>#N/A</v>
      </c>
      <c r="D713" s="2" t="s">
        <v>2522</v>
      </c>
      <c r="E713" t="e">
        <f>VLOOKUP(A713,Tabela2[[#All],[SKU]:[VIGÊNCIA]],2,FALSE)</f>
        <v>#N/A</v>
      </c>
      <c r="F713" s="2" t="s">
        <v>215</v>
      </c>
      <c r="G713" s="31" t="s">
        <v>1897</v>
      </c>
    </row>
    <row r="714" spans="1:7" x14ac:dyDescent="0.3">
      <c r="A714" s="29" t="s">
        <v>1658</v>
      </c>
      <c r="B714" t="s">
        <v>1657</v>
      </c>
      <c r="C714" s="30" t="e">
        <f>VLOOKUP(A714,Tabela2[[#All],[SKU]:[VALOR UNITÁRIO]],3,FALSE)</f>
        <v>#N/A</v>
      </c>
      <c r="D714" s="2" t="s">
        <v>2522</v>
      </c>
      <c r="E714" t="e">
        <f>VLOOKUP(A714,Tabela2[[#All],[SKU]:[VIGÊNCIA]],2,FALSE)</f>
        <v>#N/A</v>
      </c>
      <c r="F714" s="2" t="s">
        <v>215</v>
      </c>
      <c r="G714" s="31" t="s">
        <v>1897</v>
      </c>
    </row>
    <row r="715" spans="1:7" x14ac:dyDescent="0.3">
      <c r="A715" s="29" t="s">
        <v>1660</v>
      </c>
      <c r="B715" t="s">
        <v>1659</v>
      </c>
      <c r="C715" s="30" t="e">
        <f>VLOOKUP(A715,Tabela2[[#All],[SKU]:[VALOR UNITÁRIO]],3,FALSE)</f>
        <v>#N/A</v>
      </c>
      <c r="D715" s="2" t="s">
        <v>2522</v>
      </c>
      <c r="E715" t="e">
        <f>VLOOKUP(A715,Tabela2[[#All],[SKU]:[VIGÊNCIA]],2,FALSE)</f>
        <v>#N/A</v>
      </c>
      <c r="F715" s="2" t="s">
        <v>215</v>
      </c>
      <c r="G715" s="31" t="s">
        <v>1897</v>
      </c>
    </row>
    <row r="716" spans="1:7" x14ac:dyDescent="0.3">
      <c r="A716" s="29" t="s">
        <v>1662</v>
      </c>
      <c r="B716" t="s">
        <v>1661</v>
      </c>
      <c r="C716" s="30" t="e">
        <f>VLOOKUP(A716,Tabela2[[#All],[SKU]:[VALOR UNITÁRIO]],3,FALSE)</f>
        <v>#N/A</v>
      </c>
      <c r="D716" s="2" t="s">
        <v>2522</v>
      </c>
      <c r="E716" t="e">
        <f>VLOOKUP(A716,Tabela2[[#All],[SKU]:[VIGÊNCIA]],2,FALSE)</f>
        <v>#N/A</v>
      </c>
      <c r="F716" s="2" t="s">
        <v>215</v>
      </c>
      <c r="G716" s="31" t="s">
        <v>1897</v>
      </c>
    </row>
    <row r="717" spans="1:7" x14ac:dyDescent="0.3">
      <c r="A717" s="29" t="s">
        <v>1664</v>
      </c>
      <c r="B717" t="s">
        <v>1663</v>
      </c>
      <c r="C717" s="30" t="e">
        <f>VLOOKUP(A717,Tabela2[[#All],[SKU]:[VALOR UNITÁRIO]],3,FALSE)</f>
        <v>#N/A</v>
      </c>
      <c r="D717" s="2" t="s">
        <v>2522</v>
      </c>
      <c r="E717" t="e">
        <f>VLOOKUP(A717,Tabela2[[#All],[SKU]:[VIGÊNCIA]],2,FALSE)</f>
        <v>#N/A</v>
      </c>
      <c r="F717" s="2" t="s">
        <v>215</v>
      </c>
      <c r="G717" s="31" t="s">
        <v>1897</v>
      </c>
    </row>
    <row r="718" spans="1:7" x14ac:dyDescent="0.3">
      <c r="A718" s="29" t="s">
        <v>1666</v>
      </c>
      <c r="B718" t="s">
        <v>1665</v>
      </c>
      <c r="C718" s="30" t="e">
        <f>VLOOKUP(A718,Tabela2[[#All],[SKU]:[VALOR UNITÁRIO]],3,FALSE)</f>
        <v>#N/A</v>
      </c>
      <c r="D718" s="2" t="s">
        <v>2522</v>
      </c>
      <c r="E718" t="e">
        <f>VLOOKUP(A718,Tabela2[[#All],[SKU]:[VIGÊNCIA]],2,FALSE)</f>
        <v>#N/A</v>
      </c>
      <c r="F718" s="2" t="s">
        <v>215</v>
      </c>
      <c r="G718" s="31" t="s">
        <v>1897</v>
      </c>
    </row>
    <row r="719" spans="1:7" x14ac:dyDescent="0.3">
      <c r="A719" s="29" t="s">
        <v>1668</v>
      </c>
      <c r="B719" t="s">
        <v>1667</v>
      </c>
      <c r="C719" s="30" t="e">
        <f>VLOOKUP(A719,Tabela2[[#All],[SKU]:[VALOR UNITÁRIO]],3,FALSE)</f>
        <v>#N/A</v>
      </c>
      <c r="D719" s="2" t="s">
        <v>2522</v>
      </c>
      <c r="E719" t="e">
        <f>VLOOKUP(A719,Tabela2[[#All],[SKU]:[VIGÊNCIA]],2,FALSE)</f>
        <v>#N/A</v>
      </c>
      <c r="F719" s="2" t="s">
        <v>215</v>
      </c>
      <c r="G719" s="31" t="s">
        <v>1897</v>
      </c>
    </row>
    <row r="720" spans="1:7" x14ac:dyDescent="0.3">
      <c r="A720" s="29" t="s">
        <v>1670</v>
      </c>
      <c r="B720" t="s">
        <v>1669</v>
      </c>
      <c r="C720" s="30" t="e">
        <f>VLOOKUP(A720,Tabela2[[#All],[SKU]:[VALOR UNITÁRIO]],3,FALSE)</f>
        <v>#N/A</v>
      </c>
      <c r="D720" s="2" t="s">
        <v>2522</v>
      </c>
      <c r="E720" t="e">
        <f>VLOOKUP(A720,Tabela2[[#All],[SKU]:[VIGÊNCIA]],2,FALSE)</f>
        <v>#N/A</v>
      </c>
      <c r="F720" s="2" t="s">
        <v>215</v>
      </c>
      <c r="G720" s="31" t="s">
        <v>1897</v>
      </c>
    </row>
    <row r="721" spans="1:7" x14ac:dyDescent="0.3">
      <c r="A721" s="29" t="s">
        <v>1672</v>
      </c>
      <c r="B721" t="s">
        <v>1671</v>
      </c>
      <c r="C721" s="30" t="e">
        <f>VLOOKUP(A721,Tabela2[[#All],[SKU]:[VALOR UNITÁRIO]],3,FALSE)</f>
        <v>#N/A</v>
      </c>
      <c r="D721" s="2" t="s">
        <v>2522</v>
      </c>
      <c r="E721" t="e">
        <f>VLOOKUP(A721,Tabela2[[#All],[SKU]:[VIGÊNCIA]],2,FALSE)</f>
        <v>#N/A</v>
      </c>
      <c r="F721" s="2" t="s">
        <v>215</v>
      </c>
      <c r="G721" s="31" t="s">
        <v>1897</v>
      </c>
    </row>
    <row r="722" spans="1:7" x14ac:dyDescent="0.3">
      <c r="A722" s="29" t="s">
        <v>1674</v>
      </c>
      <c r="B722" t="s">
        <v>1673</v>
      </c>
      <c r="C722" s="30" t="e">
        <f>VLOOKUP(A722,Tabela2[[#All],[SKU]:[VALOR UNITÁRIO]],3,FALSE)</f>
        <v>#N/A</v>
      </c>
      <c r="D722" s="2" t="s">
        <v>2522</v>
      </c>
      <c r="E722" t="e">
        <f>VLOOKUP(A722,Tabela2[[#All],[SKU]:[VIGÊNCIA]],2,FALSE)</f>
        <v>#N/A</v>
      </c>
      <c r="F722" s="2" t="s">
        <v>215</v>
      </c>
      <c r="G722" s="31" t="s">
        <v>1897</v>
      </c>
    </row>
    <row r="723" spans="1:7" x14ac:dyDescent="0.3">
      <c r="A723" s="29" t="s">
        <v>1676</v>
      </c>
      <c r="B723" t="s">
        <v>1675</v>
      </c>
      <c r="C723" s="30" t="e">
        <f>VLOOKUP(A723,Tabela2[[#All],[SKU]:[VALOR UNITÁRIO]],3,FALSE)</f>
        <v>#N/A</v>
      </c>
      <c r="D723" s="2" t="s">
        <v>2522</v>
      </c>
      <c r="E723" t="e">
        <f>VLOOKUP(A723,Tabela2[[#All],[SKU]:[VIGÊNCIA]],2,FALSE)</f>
        <v>#N/A</v>
      </c>
      <c r="F723" s="2" t="s">
        <v>215</v>
      </c>
      <c r="G723" s="31" t="s">
        <v>1897</v>
      </c>
    </row>
    <row r="724" spans="1:7" x14ac:dyDescent="0.3">
      <c r="A724" s="29" t="s">
        <v>1681</v>
      </c>
      <c r="B724" t="s">
        <v>1680</v>
      </c>
      <c r="C724" s="30">
        <f>VLOOKUP(A724,Tabela2[[#All],[SKU]:[VALOR UNITÁRIO]],3,FALSE)</f>
        <v>93.64</v>
      </c>
      <c r="D724" s="2" t="s">
        <v>2522</v>
      </c>
      <c r="E724" t="str">
        <f>VLOOKUP(A724,Tabela2[[#All],[SKU]:[VIGÊNCIA]],2,FALSE)</f>
        <v>1 YEAR</v>
      </c>
      <c r="F724" s="2" t="s">
        <v>215</v>
      </c>
      <c r="G724" s="31" t="s">
        <v>1897</v>
      </c>
    </row>
    <row r="725" spans="1:7" x14ac:dyDescent="0.3">
      <c r="A725" s="29" t="s">
        <v>1683</v>
      </c>
      <c r="B725" t="s">
        <v>1682</v>
      </c>
      <c r="C725" s="30">
        <f>VLOOKUP(A725,Tabela2[[#All],[SKU]:[VALOR UNITÁRIO]],3,FALSE)</f>
        <v>250.66</v>
      </c>
      <c r="D725" s="2" t="s">
        <v>2522</v>
      </c>
      <c r="E725" t="str">
        <f>VLOOKUP(A725,Tabela2[[#All],[SKU]:[VIGÊNCIA]],2,FALSE)</f>
        <v>3 YEAR</v>
      </c>
      <c r="F725" s="2" t="s">
        <v>215</v>
      </c>
      <c r="G725" s="31" t="s">
        <v>1897</v>
      </c>
    </row>
    <row r="726" spans="1:7" x14ac:dyDescent="0.3">
      <c r="A726" s="29" t="s">
        <v>1685</v>
      </c>
      <c r="B726" t="s">
        <v>1684</v>
      </c>
      <c r="C726" s="30">
        <f>VLOOKUP(A726,Tabela2[[#All],[SKU]:[VALOR UNITÁRIO]],3,FALSE)</f>
        <v>402.01</v>
      </c>
      <c r="D726" s="2" t="s">
        <v>2522</v>
      </c>
      <c r="E726" t="str">
        <f>VLOOKUP(A726,Tabela2[[#All],[SKU]:[VIGÊNCIA]],2,FALSE)</f>
        <v>5 YEAR</v>
      </c>
      <c r="F726" s="2" t="s">
        <v>215</v>
      </c>
      <c r="G726" s="31" t="s">
        <v>1897</v>
      </c>
    </row>
    <row r="727" spans="1:7" x14ac:dyDescent="0.3">
      <c r="A727" s="29" t="s">
        <v>1687</v>
      </c>
      <c r="B727" t="s">
        <v>1686</v>
      </c>
      <c r="C727" s="30">
        <f>VLOOKUP(A727,Tabela2[[#All],[SKU]:[VALOR UNITÁRIO]],3,FALSE)</f>
        <v>93.64</v>
      </c>
      <c r="D727" s="2" t="s">
        <v>2522</v>
      </c>
      <c r="E727" t="str">
        <f>VLOOKUP(A727,Tabela2[[#All],[SKU]:[VIGÊNCIA]],2,FALSE)</f>
        <v>1 YEAR</v>
      </c>
      <c r="F727" s="2" t="s">
        <v>215</v>
      </c>
      <c r="G727" s="31" t="s">
        <v>1897</v>
      </c>
    </row>
    <row r="728" spans="1:7" x14ac:dyDescent="0.3">
      <c r="A728" s="29" t="s">
        <v>1689</v>
      </c>
      <c r="B728" t="s">
        <v>1688</v>
      </c>
      <c r="C728" s="30">
        <f>VLOOKUP(A728,Tabela2[[#All],[SKU]:[VALOR UNITÁRIO]],3,FALSE)</f>
        <v>250.66</v>
      </c>
      <c r="D728" s="2" t="s">
        <v>2522</v>
      </c>
      <c r="E728" t="str">
        <f>VLOOKUP(A728,Tabela2[[#All],[SKU]:[VIGÊNCIA]],2,FALSE)</f>
        <v>3 YEAR</v>
      </c>
      <c r="F728" s="2" t="s">
        <v>215</v>
      </c>
      <c r="G728" s="31" t="s">
        <v>1897</v>
      </c>
    </row>
    <row r="729" spans="1:7" x14ac:dyDescent="0.3">
      <c r="A729" s="29" t="s">
        <v>1691</v>
      </c>
      <c r="B729" t="s">
        <v>1690</v>
      </c>
      <c r="C729" s="30">
        <f>VLOOKUP(A729,Tabela2[[#All],[SKU]:[VALOR UNITÁRIO]],3,FALSE)</f>
        <v>402.01</v>
      </c>
      <c r="D729" s="2" t="s">
        <v>2522</v>
      </c>
      <c r="E729" t="str">
        <f>VLOOKUP(A729,Tabela2[[#All],[SKU]:[VIGÊNCIA]],2,FALSE)</f>
        <v>5 YEAR</v>
      </c>
      <c r="F729" s="2" t="s">
        <v>215</v>
      </c>
      <c r="G729" s="31" t="s">
        <v>1897</v>
      </c>
    </row>
    <row r="730" spans="1:7" x14ac:dyDescent="0.3">
      <c r="A730" s="29" t="s">
        <v>1694</v>
      </c>
      <c r="B730" t="s">
        <v>1693</v>
      </c>
      <c r="C730" s="30">
        <f>VLOOKUP(A730,Tabela2[[#All],[SKU]:[VALOR UNITÁRIO]],3,FALSE)</f>
        <v>20.81</v>
      </c>
      <c r="D730" s="2" t="s">
        <v>2522</v>
      </c>
      <c r="E730" t="str">
        <f>VLOOKUP(A730,Tabela2[[#All],[SKU]:[VIGÊNCIA]],2,FALSE)</f>
        <v>1 YEAR</v>
      </c>
      <c r="F730" s="2" t="s">
        <v>215</v>
      </c>
      <c r="G730" s="31" t="s">
        <v>1897</v>
      </c>
    </row>
    <row r="731" spans="1:7" x14ac:dyDescent="0.3">
      <c r="A731" s="29" t="s">
        <v>1696</v>
      </c>
      <c r="B731" t="s">
        <v>1695</v>
      </c>
      <c r="C731" s="30">
        <f>VLOOKUP(A731,Tabela2[[#All],[SKU]:[VALOR UNITÁRIO]],3,FALSE)</f>
        <v>56.75</v>
      </c>
      <c r="D731" s="2" t="s">
        <v>2522</v>
      </c>
      <c r="E731" t="str">
        <f>VLOOKUP(A731,Tabela2[[#All],[SKU]:[VIGÊNCIA]],2,FALSE)</f>
        <v>3 YEAR</v>
      </c>
      <c r="F731" s="2" t="s">
        <v>215</v>
      </c>
      <c r="G731" s="31" t="s">
        <v>1897</v>
      </c>
    </row>
    <row r="732" spans="1:7" x14ac:dyDescent="0.3">
      <c r="A732" s="29" t="s">
        <v>1698</v>
      </c>
      <c r="B732" t="s">
        <v>1697</v>
      </c>
      <c r="C732" s="30">
        <f>VLOOKUP(A732,Tabela2[[#All],[SKU]:[VALOR UNITÁRIO]],3,FALSE)</f>
        <v>89.86</v>
      </c>
      <c r="D732" s="2" t="s">
        <v>2522</v>
      </c>
      <c r="E732" t="str">
        <f>VLOOKUP(A732,Tabela2[[#All],[SKU]:[VIGÊNCIA]],2,FALSE)</f>
        <v>5 YEAR</v>
      </c>
      <c r="F732" s="2" t="s">
        <v>215</v>
      </c>
      <c r="G732" s="31" t="s">
        <v>1897</v>
      </c>
    </row>
    <row r="733" spans="1:7" x14ac:dyDescent="0.3">
      <c r="A733" s="29" t="s">
        <v>1700</v>
      </c>
      <c r="B733" t="s">
        <v>1699</v>
      </c>
      <c r="C733" s="30">
        <f>VLOOKUP(A733,Tabela2[[#All],[SKU]:[VALOR UNITÁRIO]],3,FALSE)</f>
        <v>20.81</v>
      </c>
      <c r="D733" s="2" t="s">
        <v>2522</v>
      </c>
      <c r="E733" t="str">
        <f>VLOOKUP(A733,Tabela2[[#All],[SKU]:[VIGÊNCIA]],2,FALSE)</f>
        <v>1 YEAR</v>
      </c>
      <c r="F733" s="2" t="s">
        <v>215</v>
      </c>
      <c r="G733" s="31" t="s">
        <v>1897</v>
      </c>
    </row>
    <row r="734" spans="1:7" x14ac:dyDescent="0.3">
      <c r="A734" s="29" t="s">
        <v>1702</v>
      </c>
      <c r="B734" t="s">
        <v>1701</v>
      </c>
      <c r="C734" s="30">
        <f>VLOOKUP(A734,Tabela2[[#All],[SKU]:[VALOR UNITÁRIO]],3,FALSE)</f>
        <v>56.75</v>
      </c>
      <c r="D734" s="2" t="s">
        <v>2522</v>
      </c>
      <c r="E734" t="str">
        <f>VLOOKUP(A734,Tabela2[[#All],[SKU]:[VIGÊNCIA]],2,FALSE)</f>
        <v>3 YEAR</v>
      </c>
      <c r="F734" s="2" t="s">
        <v>215</v>
      </c>
      <c r="G734" s="31" t="s">
        <v>1897</v>
      </c>
    </row>
    <row r="735" spans="1:7" x14ac:dyDescent="0.3">
      <c r="A735" s="29" t="s">
        <v>1704</v>
      </c>
      <c r="B735" t="s">
        <v>1703</v>
      </c>
      <c r="C735" s="30">
        <f>VLOOKUP(A735,Tabela2[[#All],[SKU]:[VALOR UNITÁRIO]],3,FALSE)</f>
        <v>89.86</v>
      </c>
      <c r="D735" s="2" t="s">
        <v>2522</v>
      </c>
      <c r="E735" t="str">
        <f>VLOOKUP(A735,Tabela2[[#All],[SKU]:[VIGÊNCIA]],2,FALSE)</f>
        <v>5 YEAR</v>
      </c>
      <c r="F735" s="2" t="s">
        <v>215</v>
      </c>
      <c r="G735" s="31" t="s">
        <v>1897</v>
      </c>
    </row>
    <row r="736" spans="1:7" x14ac:dyDescent="0.3">
      <c r="A736" s="29" t="s">
        <v>1707</v>
      </c>
      <c r="B736" t="s">
        <v>1706</v>
      </c>
      <c r="C736" s="30">
        <f>VLOOKUP(A736,Tabela2[[#All],[SKU]:[VALOR UNITÁRIO]],3,FALSE)</f>
        <v>47.29</v>
      </c>
      <c r="D736" s="2" t="s">
        <v>2522</v>
      </c>
      <c r="E736" t="str">
        <f>VLOOKUP(A736,Tabela2[[#All],[SKU]:[VIGÊNCIA]],2,FALSE)</f>
        <v>N/A</v>
      </c>
      <c r="F736" s="2" t="s">
        <v>215</v>
      </c>
      <c r="G736" s="31" t="s">
        <v>1897</v>
      </c>
    </row>
    <row r="737" spans="1:7" x14ac:dyDescent="0.3">
      <c r="A737" s="29" t="s">
        <v>1709</v>
      </c>
      <c r="B737" t="s">
        <v>1708</v>
      </c>
      <c r="C737" s="30">
        <f>VLOOKUP(A737,Tabela2[[#All],[SKU]:[VALOR UNITÁRIO]],3,FALSE)</f>
        <v>31.78</v>
      </c>
      <c r="D737" s="2" t="s">
        <v>2522</v>
      </c>
      <c r="E737" t="str">
        <f>VLOOKUP(A737,Tabela2[[#All],[SKU]:[VIGÊNCIA]],2,FALSE)</f>
        <v>N/A</v>
      </c>
      <c r="F737" s="2" t="s">
        <v>215</v>
      </c>
      <c r="G737" s="31" t="s">
        <v>1897</v>
      </c>
    </row>
    <row r="738" spans="1:7" x14ac:dyDescent="0.3">
      <c r="A738" s="29" t="s">
        <v>1712</v>
      </c>
      <c r="B738" t="s">
        <v>1711</v>
      </c>
      <c r="C738" s="30">
        <f>VLOOKUP(A738,Tabela2[[#All],[SKU]:[VALOR UNITÁRIO]],3,FALSE)</f>
        <v>9.4499999999999993</v>
      </c>
      <c r="D738" s="2" t="s">
        <v>2522</v>
      </c>
      <c r="E738" t="str">
        <f>VLOOKUP(A738,Tabela2[[#All],[SKU]:[VIGÊNCIA]],2,FALSE)</f>
        <v>N/A</v>
      </c>
      <c r="F738" s="2" t="s">
        <v>215</v>
      </c>
      <c r="G738" s="31" t="s">
        <v>1897</v>
      </c>
    </row>
    <row r="739" spans="1:7" x14ac:dyDescent="0.3">
      <c r="A739" s="29" t="s">
        <v>1714</v>
      </c>
      <c r="B739" t="s">
        <v>1713</v>
      </c>
      <c r="C739" s="30">
        <f>VLOOKUP(A739,Tabela2[[#All],[SKU]:[VALOR UNITÁRIO]],3,FALSE)</f>
        <v>6.35</v>
      </c>
      <c r="D739" s="2" t="s">
        <v>2522</v>
      </c>
      <c r="E739" t="str">
        <f>VLOOKUP(A739,Tabela2[[#All],[SKU]:[VIGÊNCIA]],2,FALSE)</f>
        <v>N/A</v>
      </c>
      <c r="F739" s="2" t="s">
        <v>215</v>
      </c>
      <c r="G739" s="31" t="s">
        <v>1897</v>
      </c>
    </row>
    <row r="740" spans="1:7" x14ac:dyDescent="0.3">
      <c r="A740" s="29" t="s">
        <v>1717</v>
      </c>
      <c r="B740" t="s">
        <v>1716</v>
      </c>
      <c r="C740" s="30">
        <f>VLOOKUP(A740,Tabela2[[#All],[SKU]:[VALOR UNITÁRIO]],3,FALSE)</f>
        <v>24.76</v>
      </c>
      <c r="D740" s="2" t="s">
        <v>2522</v>
      </c>
      <c r="E740" t="str">
        <f>VLOOKUP(A740,Tabela2[[#All],[SKU]:[VIGÊNCIA]],2,FALSE)</f>
        <v>N/A</v>
      </c>
      <c r="F740" s="2" t="s">
        <v>215</v>
      </c>
      <c r="G740" s="31" t="s">
        <v>1897</v>
      </c>
    </row>
    <row r="741" spans="1:7" x14ac:dyDescent="0.3">
      <c r="A741" s="29" t="s">
        <v>1719</v>
      </c>
      <c r="B741" t="s">
        <v>1718</v>
      </c>
      <c r="C741" s="30">
        <f>VLOOKUP(A741,Tabela2[[#All],[SKU]:[VALOR UNITÁRIO]],3,FALSE)</f>
        <v>0</v>
      </c>
      <c r="D741" s="2" t="s">
        <v>2522</v>
      </c>
      <c r="E741" t="str">
        <f>VLOOKUP(A741,Tabela2[[#All],[SKU]:[VIGÊNCIA]],2,FALSE)</f>
        <v>N/A</v>
      </c>
      <c r="F741" s="2" t="s">
        <v>215</v>
      </c>
      <c r="G741" s="31" t="s">
        <v>1897</v>
      </c>
    </row>
    <row r="742" spans="1:7" x14ac:dyDescent="0.3">
      <c r="A742" s="29" t="s">
        <v>1722</v>
      </c>
      <c r="B742" t="s">
        <v>1721</v>
      </c>
      <c r="C742" s="30">
        <f>VLOOKUP(A742,Tabela2[[#All],[SKU]:[VALOR UNITÁRIO]],3,FALSE)</f>
        <v>5.12</v>
      </c>
      <c r="D742" s="2" t="s">
        <v>2522</v>
      </c>
      <c r="E742" t="str">
        <f>VLOOKUP(A742,Tabela2[[#All],[SKU]:[VIGÊNCIA]],2,FALSE)</f>
        <v>N/A</v>
      </c>
      <c r="F742" s="2" t="s">
        <v>215</v>
      </c>
      <c r="G742" s="31" t="s">
        <v>1897</v>
      </c>
    </row>
    <row r="743" spans="1:7" x14ac:dyDescent="0.3">
      <c r="A743" s="29" t="s">
        <v>1724</v>
      </c>
      <c r="B743" t="s">
        <v>1723</v>
      </c>
      <c r="C743" s="30">
        <f>VLOOKUP(A743,Tabela2[[#All],[SKU]:[VALOR UNITÁRIO]],3,FALSE)</f>
        <v>0</v>
      </c>
      <c r="D743" s="2" t="s">
        <v>2522</v>
      </c>
      <c r="E743" t="str">
        <f>VLOOKUP(A743,Tabela2[[#All],[SKU]:[VIGÊNCIA]],2,FALSE)</f>
        <v>N/A</v>
      </c>
      <c r="F743" s="2" t="s">
        <v>215</v>
      </c>
      <c r="G743" s="31" t="s">
        <v>1897</v>
      </c>
    </row>
    <row r="744" spans="1:7" x14ac:dyDescent="0.3">
      <c r="A744" s="29" t="s">
        <v>1729</v>
      </c>
      <c r="B744" t="s">
        <v>1728</v>
      </c>
      <c r="C744" s="30">
        <f>VLOOKUP(A744,Tabela2[[#All],[SKU]:[VALOR UNITÁRIO]],3,FALSE)</f>
        <v>47.29</v>
      </c>
      <c r="D744" s="2" t="s">
        <v>2522</v>
      </c>
      <c r="E744" t="str">
        <f>VLOOKUP(A744,Tabela2[[#All],[SKU]:[VIGÊNCIA]],2,FALSE)</f>
        <v>1 YEAR</v>
      </c>
      <c r="F744" s="2" t="s">
        <v>215</v>
      </c>
      <c r="G744" s="31" t="s">
        <v>1897</v>
      </c>
    </row>
    <row r="745" spans="1:7" x14ac:dyDescent="0.3">
      <c r="A745" s="29" t="s">
        <v>1731</v>
      </c>
      <c r="B745" t="s">
        <v>1730</v>
      </c>
      <c r="C745" s="30">
        <f>VLOOKUP(A745,Tabela2[[#All],[SKU]:[VALOR UNITÁRIO]],3,FALSE)</f>
        <v>75.66</v>
      </c>
      <c r="D745" s="2" t="s">
        <v>2522</v>
      </c>
      <c r="E745" t="str">
        <f>VLOOKUP(A745,Tabela2[[#All],[SKU]:[VIGÊNCIA]],2,FALSE)</f>
        <v>1 YEAR</v>
      </c>
      <c r="F745" s="2" t="s">
        <v>215</v>
      </c>
      <c r="G745" s="31" t="s">
        <v>1897</v>
      </c>
    </row>
    <row r="746" spans="1:7" x14ac:dyDescent="0.3">
      <c r="A746" s="29" t="s">
        <v>1733</v>
      </c>
      <c r="B746" t="s">
        <v>1732</v>
      </c>
      <c r="C746" s="30">
        <f>VLOOKUP(A746,Tabela2[[#All],[SKU]:[VALOR UNITÁRIO]],3,FALSE)</f>
        <v>94.58</v>
      </c>
      <c r="D746" s="2" t="s">
        <v>2522</v>
      </c>
      <c r="E746" t="str">
        <f>VLOOKUP(A746,Tabela2[[#All],[SKU]:[VIGÊNCIA]],2,FALSE)</f>
        <v>1 YEAR</v>
      </c>
      <c r="F746" s="2" t="s">
        <v>215</v>
      </c>
      <c r="G746" s="31" t="s">
        <v>1897</v>
      </c>
    </row>
    <row r="747" spans="1:7" x14ac:dyDescent="0.3">
      <c r="A747" s="29" t="s">
        <v>1735</v>
      </c>
      <c r="B747" t="s">
        <v>1734</v>
      </c>
      <c r="C747" s="30">
        <f>VLOOKUP(A747,Tabela2[[#All],[SKU]:[VALOR UNITÁRIO]],3,FALSE)</f>
        <v>135.25</v>
      </c>
      <c r="D747" s="2" t="s">
        <v>2522</v>
      </c>
      <c r="E747" t="str">
        <f>VLOOKUP(A747,Tabela2[[#All],[SKU]:[VIGÊNCIA]],2,FALSE)</f>
        <v>3 YEAR</v>
      </c>
      <c r="F747" s="2" t="s">
        <v>215</v>
      </c>
      <c r="G747" s="31" t="s">
        <v>1897</v>
      </c>
    </row>
    <row r="748" spans="1:7" x14ac:dyDescent="0.3">
      <c r="A748" s="29" t="s">
        <v>1737</v>
      </c>
      <c r="B748" t="s">
        <v>1736</v>
      </c>
      <c r="C748" s="30">
        <f>VLOOKUP(A748,Tabela2[[#All],[SKU]:[VALOR UNITÁRIO]],3,FALSE)</f>
        <v>215.66</v>
      </c>
      <c r="D748" s="2" t="s">
        <v>2522</v>
      </c>
      <c r="E748" t="str">
        <f>VLOOKUP(A748,Tabela2[[#All],[SKU]:[VIGÊNCIA]],2,FALSE)</f>
        <v>3 YEAR</v>
      </c>
      <c r="F748" s="2" t="s">
        <v>215</v>
      </c>
      <c r="G748" s="31" t="s">
        <v>1897</v>
      </c>
    </row>
    <row r="749" spans="1:7" x14ac:dyDescent="0.3">
      <c r="A749" s="29" t="s">
        <v>1739</v>
      </c>
      <c r="B749" t="s">
        <v>1738</v>
      </c>
      <c r="C749" s="30">
        <f>VLOOKUP(A749,Tabela2[[#All],[SKU]:[VALOR UNITÁRIO]],3,FALSE)</f>
        <v>269.57</v>
      </c>
      <c r="D749" s="2" t="s">
        <v>2522</v>
      </c>
      <c r="E749" t="str">
        <f>VLOOKUP(A749,Tabela2[[#All],[SKU]:[VIGÊNCIA]],2,FALSE)</f>
        <v>3 YEAR</v>
      </c>
      <c r="F749" s="2" t="s">
        <v>215</v>
      </c>
      <c r="G749" s="31" t="s">
        <v>1897</v>
      </c>
    </row>
    <row r="750" spans="1:7" x14ac:dyDescent="0.3">
      <c r="A750" s="29" t="s">
        <v>1741</v>
      </c>
      <c r="B750" t="s">
        <v>1740</v>
      </c>
      <c r="C750" s="30">
        <f>VLOOKUP(A750,Tabela2[[#All],[SKU]:[VALOR UNITÁRIO]],3,FALSE)</f>
        <v>189.17</v>
      </c>
      <c r="D750" s="2" t="s">
        <v>2522</v>
      </c>
      <c r="E750" t="str">
        <f>VLOOKUP(A750,Tabela2[[#All],[SKU]:[VIGÊNCIA]],2,FALSE)</f>
        <v>5 YEAR</v>
      </c>
      <c r="F750" s="2" t="s">
        <v>215</v>
      </c>
      <c r="G750" s="31" t="s">
        <v>1897</v>
      </c>
    </row>
    <row r="751" spans="1:7" x14ac:dyDescent="0.3">
      <c r="A751" s="29" t="s">
        <v>1743</v>
      </c>
      <c r="B751" t="s">
        <v>1742</v>
      </c>
      <c r="C751" s="30">
        <f>VLOOKUP(A751,Tabela2[[#All],[SKU]:[VALOR UNITÁRIO]],3,FALSE)</f>
        <v>283.76</v>
      </c>
      <c r="D751" s="2" t="s">
        <v>2522</v>
      </c>
      <c r="E751" t="str">
        <f>VLOOKUP(A751,Tabela2[[#All],[SKU]:[VIGÊNCIA]],2,FALSE)</f>
        <v>5 YEAR</v>
      </c>
      <c r="F751" s="2" t="s">
        <v>215</v>
      </c>
      <c r="G751" s="31" t="s">
        <v>1897</v>
      </c>
    </row>
    <row r="752" spans="1:7" x14ac:dyDescent="0.3">
      <c r="A752" s="29" t="s">
        <v>1745</v>
      </c>
      <c r="B752" t="s">
        <v>1744</v>
      </c>
      <c r="C752" s="30">
        <f>VLOOKUP(A752,Tabela2[[#All],[SKU]:[VALOR UNITÁRIO]],3,FALSE)</f>
        <v>359.43</v>
      </c>
      <c r="D752" s="2" t="s">
        <v>2522</v>
      </c>
      <c r="E752" t="str">
        <f>VLOOKUP(A752,Tabela2[[#All],[SKU]:[VIGÊNCIA]],2,FALSE)</f>
        <v>5 YEAR</v>
      </c>
      <c r="F752" s="2" t="s">
        <v>215</v>
      </c>
      <c r="G752" s="31" t="s">
        <v>1897</v>
      </c>
    </row>
    <row r="753" spans="1:7" x14ac:dyDescent="0.3">
      <c r="A753" s="29" t="s">
        <v>1749</v>
      </c>
      <c r="B753" t="s">
        <v>1748</v>
      </c>
      <c r="C753" s="30">
        <f>VLOOKUP(A753,Tabela2[[#All],[SKU]:[VALOR UNITÁRIO]],3,FALSE)</f>
        <v>85.12</v>
      </c>
      <c r="D753" s="2" t="s">
        <v>2522</v>
      </c>
      <c r="E753" t="str">
        <f>VLOOKUP(A753,Tabela2[[#All],[SKU]:[VIGÊNCIA]],2,FALSE)</f>
        <v>1 YEAR</v>
      </c>
      <c r="F753" s="2" t="s">
        <v>215</v>
      </c>
      <c r="G753" s="31" t="s">
        <v>1897</v>
      </c>
    </row>
    <row r="754" spans="1:7" x14ac:dyDescent="0.3">
      <c r="A754" s="29" t="s">
        <v>1751</v>
      </c>
      <c r="B754" t="s">
        <v>1750</v>
      </c>
      <c r="C754" s="30">
        <f>VLOOKUP(A754,Tabela2[[#All],[SKU]:[VALOR UNITÁRIO]],3,FALSE)</f>
        <v>122.96</v>
      </c>
      <c r="D754" s="2" t="s">
        <v>2522</v>
      </c>
      <c r="E754" t="str">
        <f>VLOOKUP(A754,Tabela2[[#All],[SKU]:[VIGÊNCIA]],2,FALSE)</f>
        <v>1 YEAR</v>
      </c>
      <c r="F754" s="2" t="s">
        <v>215</v>
      </c>
      <c r="G754" s="31" t="s">
        <v>1897</v>
      </c>
    </row>
    <row r="755" spans="1:7" x14ac:dyDescent="0.3">
      <c r="A755" s="29" t="s">
        <v>1753</v>
      </c>
      <c r="B755" t="s">
        <v>1752</v>
      </c>
      <c r="C755" s="30">
        <f>VLOOKUP(A755,Tabela2[[#All],[SKU]:[VALOR UNITÁRIO]],3,FALSE)</f>
        <v>179.71</v>
      </c>
      <c r="D755" s="2" t="s">
        <v>2522</v>
      </c>
      <c r="E755" t="str">
        <f>VLOOKUP(A755,Tabela2[[#All],[SKU]:[VIGÊNCIA]],2,FALSE)</f>
        <v>1 YEAR</v>
      </c>
      <c r="F755" s="2" t="s">
        <v>215</v>
      </c>
      <c r="G755" s="31" t="s">
        <v>1897</v>
      </c>
    </row>
    <row r="756" spans="1:7" x14ac:dyDescent="0.3">
      <c r="A756" s="29" t="s">
        <v>1757</v>
      </c>
      <c r="B756" t="s">
        <v>1756</v>
      </c>
      <c r="C756" s="30">
        <f>VLOOKUP(A756,Tabela2[[#All],[SKU]:[VALOR UNITÁRIO]],3,FALSE)</f>
        <v>118.23</v>
      </c>
      <c r="D756" s="2" t="s">
        <v>2522</v>
      </c>
      <c r="E756" t="str">
        <f>VLOOKUP(A756,Tabela2[[#All],[SKU]:[VIGÊNCIA]],2,FALSE)</f>
        <v>1 YEAR</v>
      </c>
      <c r="F756" s="2" t="s">
        <v>215</v>
      </c>
      <c r="G756" s="31" t="s">
        <v>1897</v>
      </c>
    </row>
    <row r="757" spans="1:7" x14ac:dyDescent="0.3">
      <c r="A757" s="29" t="s">
        <v>1759</v>
      </c>
      <c r="B757" t="s">
        <v>1758</v>
      </c>
      <c r="C757" s="30">
        <f>VLOOKUP(A757,Tabela2[[#All],[SKU]:[VALOR UNITÁRIO]],3,FALSE)</f>
        <v>179.71</v>
      </c>
      <c r="D757" s="2" t="s">
        <v>2522</v>
      </c>
      <c r="E757" t="str">
        <f>VLOOKUP(A757,Tabela2[[#All],[SKU]:[VIGÊNCIA]],2,FALSE)</f>
        <v>1 YEAR</v>
      </c>
      <c r="F757" s="2" t="s">
        <v>215</v>
      </c>
      <c r="G757" s="31" t="s">
        <v>1897</v>
      </c>
    </row>
    <row r="758" spans="1:7" x14ac:dyDescent="0.3">
      <c r="A758" s="29" t="s">
        <v>1761</v>
      </c>
      <c r="B758" t="s">
        <v>1760</v>
      </c>
      <c r="C758" s="30">
        <f>VLOOKUP(A758,Tabela2[[#All],[SKU]:[VALOR UNITÁRIO]],3,FALSE)</f>
        <v>198.63</v>
      </c>
      <c r="D758" s="2" t="s">
        <v>2522</v>
      </c>
      <c r="E758" t="str">
        <f>VLOOKUP(A758,Tabela2[[#All],[SKU]:[VIGÊNCIA]],2,FALSE)</f>
        <v>1 YEAR</v>
      </c>
      <c r="F758" s="2" t="s">
        <v>215</v>
      </c>
      <c r="G758" s="31" t="s">
        <v>1897</v>
      </c>
    </row>
    <row r="759" spans="1:7" x14ac:dyDescent="0.3">
      <c r="A759" s="29" t="s">
        <v>1765</v>
      </c>
      <c r="B759" t="s">
        <v>1764</v>
      </c>
      <c r="C759" s="30">
        <f>VLOOKUP(A759,Tabela2[[#All],[SKU]:[VALOR UNITÁRIO]],3,FALSE)</f>
        <v>75.66</v>
      </c>
      <c r="D759" s="2" t="s">
        <v>2522</v>
      </c>
      <c r="E759" t="str">
        <f>VLOOKUP(A759,Tabela2[[#All],[SKU]:[VIGÊNCIA]],2,FALSE)</f>
        <v>N/A</v>
      </c>
      <c r="F759" s="2" t="s">
        <v>215</v>
      </c>
      <c r="G759" s="31" t="s">
        <v>1897</v>
      </c>
    </row>
    <row r="760" spans="1:7" x14ac:dyDescent="0.3">
      <c r="A760" s="29" t="s">
        <v>1767</v>
      </c>
      <c r="B760" t="s">
        <v>1766</v>
      </c>
      <c r="C760" s="30">
        <f>VLOOKUP(A760,Tabela2[[#All],[SKU]:[VALOR UNITÁRIO]],3,FALSE)</f>
        <v>75.66</v>
      </c>
      <c r="D760" s="2" t="s">
        <v>2522</v>
      </c>
      <c r="E760" t="str">
        <f>VLOOKUP(A760,Tabela2[[#All],[SKU]:[VIGÊNCIA]],2,FALSE)</f>
        <v>N/A</v>
      </c>
      <c r="F760" s="2" t="s">
        <v>215</v>
      </c>
      <c r="G760" s="31" t="s">
        <v>1897</v>
      </c>
    </row>
    <row r="761" spans="1:7" x14ac:dyDescent="0.3">
      <c r="A761" s="29" t="s">
        <v>1769</v>
      </c>
      <c r="B761" t="s">
        <v>1768</v>
      </c>
      <c r="C761" s="30">
        <f>VLOOKUP(A761,Tabela2[[#All],[SKU]:[VALOR UNITÁRIO]],3,FALSE)</f>
        <v>104.04</v>
      </c>
      <c r="D761" s="2" t="s">
        <v>2522</v>
      </c>
      <c r="E761" t="str">
        <f>VLOOKUP(A761,Tabela2[[#All],[SKU]:[VIGÊNCIA]],2,FALSE)</f>
        <v>N/A</v>
      </c>
      <c r="F761" s="2" t="s">
        <v>215</v>
      </c>
      <c r="G761" s="31" t="s">
        <v>1897</v>
      </c>
    </row>
    <row r="762" spans="1:7" x14ac:dyDescent="0.3">
      <c r="A762" s="29" t="s">
        <v>1771</v>
      </c>
      <c r="B762" t="s">
        <v>1770</v>
      </c>
      <c r="C762" s="30">
        <f>VLOOKUP(A762,Tabela2[[#All],[SKU]:[VALOR UNITÁRIO]],3,FALSE)</f>
        <v>104.04</v>
      </c>
      <c r="D762" s="2" t="s">
        <v>2522</v>
      </c>
      <c r="E762" t="str">
        <f>VLOOKUP(A762,Tabela2[[#All],[SKU]:[VIGÊNCIA]],2,FALSE)</f>
        <v>N/A</v>
      </c>
      <c r="F762" s="2" t="s">
        <v>215</v>
      </c>
      <c r="G762" s="31" t="s">
        <v>1897</v>
      </c>
    </row>
    <row r="763" spans="1:7" x14ac:dyDescent="0.3">
      <c r="A763" s="29" t="s">
        <v>1773</v>
      </c>
      <c r="B763" t="s">
        <v>1772</v>
      </c>
      <c r="C763" s="30">
        <f>VLOOKUP(A763,Tabela2[[#All],[SKU]:[VALOR UNITÁRIO]],3,FALSE)</f>
        <v>37.83</v>
      </c>
      <c r="D763" s="2" t="s">
        <v>2522</v>
      </c>
      <c r="E763" t="str">
        <f>VLOOKUP(A763,Tabela2[[#All],[SKU]:[VIGÊNCIA]],2,FALSE)</f>
        <v>N/A</v>
      </c>
      <c r="F763" s="2" t="s">
        <v>215</v>
      </c>
      <c r="G763" s="31" t="s">
        <v>1897</v>
      </c>
    </row>
    <row r="764" spans="1:7" x14ac:dyDescent="0.3">
      <c r="A764" s="29" t="s">
        <v>1775</v>
      </c>
      <c r="B764" t="s">
        <v>1774</v>
      </c>
      <c r="C764" s="30">
        <f>VLOOKUP(A764,Tabela2[[#All],[SKU]:[VALOR UNITÁRIO]],3,FALSE)</f>
        <v>132.41999999999999</v>
      </c>
      <c r="D764" s="2" t="s">
        <v>2522</v>
      </c>
      <c r="E764" t="str">
        <f>VLOOKUP(A764,Tabela2[[#All],[SKU]:[VIGÊNCIA]],2,FALSE)</f>
        <v>N/A</v>
      </c>
      <c r="F764" s="2" t="s">
        <v>215</v>
      </c>
      <c r="G764" s="31" t="s">
        <v>1897</v>
      </c>
    </row>
    <row r="765" spans="1:7" x14ac:dyDescent="0.3">
      <c r="A765" s="29" t="s">
        <v>1777</v>
      </c>
      <c r="B765" t="s">
        <v>1776</v>
      </c>
      <c r="C765" s="30">
        <f>VLOOKUP(A765,Tabela2[[#All],[SKU]:[VALOR UNITÁRIO]],3,FALSE)</f>
        <v>132.41999999999999</v>
      </c>
      <c r="D765" s="2" t="s">
        <v>2522</v>
      </c>
      <c r="E765" t="str">
        <f>VLOOKUP(A765,Tabela2[[#All],[SKU]:[VIGÊNCIA]],2,FALSE)</f>
        <v>N/A</v>
      </c>
      <c r="F765" s="2" t="s">
        <v>215</v>
      </c>
      <c r="G765" s="31" t="s">
        <v>1897</v>
      </c>
    </row>
    <row r="766" spans="1:7" x14ac:dyDescent="0.3">
      <c r="A766" s="29" t="s">
        <v>1779</v>
      </c>
      <c r="B766" t="s">
        <v>1778</v>
      </c>
      <c r="C766" s="30">
        <f>VLOOKUP(A766,Tabela2[[#All],[SKU]:[VALOR UNITÁRIO]],3,FALSE)</f>
        <v>66.2</v>
      </c>
      <c r="D766" s="2" t="s">
        <v>2522</v>
      </c>
      <c r="E766" t="str">
        <f>VLOOKUP(A766,Tabela2[[#All],[SKU]:[VIGÊNCIA]],2,FALSE)</f>
        <v>N/A</v>
      </c>
      <c r="F766" s="2" t="s">
        <v>215</v>
      </c>
      <c r="G766" s="31" t="s">
        <v>1897</v>
      </c>
    </row>
    <row r="767" spans="1:7" x14ac:dyDescent="0.3">
      <c r="A767" s="29" t="s">
        <v>1781</v>
      </c>
      <c r="B767" t="s">
        <v>1780</v>
      </c>
      <c r="C767" s="30">
        <f>VLOOKUP(A767,Tabela2[[#All],[SKU]:[VALOR UNITÁRIO]],3,FALSE)</f>
        <v>37.83</v>
      </c>
      <c r="D767" s="2" t="s">
        <v>2522</v>
      </c>
      <c r="E767" t="str">
        <f>VLOOKUP(A767,Tabela2[[#All],[SKU]:[VIGÊNCIA]],2,FALSE)</f>
        <v>N/A</v>
      </c>
      <c r="F767" s="2" t="s">
        <v>215</v>
      </c>
      <c r="G767" s="31" t="s">
        <v>1897</v>
      </c>
    </row>
    <row r="768" spans="1:7" x14ac:dyDescent="0.3">
      <c r="A768" s="29" t="s">
        <v>1786</v>
      </c>
      <c r="B768" t="s">
        <v>1785</v>
      </c>
      <c r="C768" s="30">
        <f>VLOOKUP(A768,Tabela2[[#All],[SKU]:[VALOR UNITÁRIO]],3,FALSE)</f>
        <v>472</v>
      </c>
      <c r="D768" s="2" t="s">
        <v>2522</v>
      </c>
      <c r="E768" t="str">
        <f>VLOOKUP(A768,Tabela2[[#All],[SKU]:[VIGÊNCIA]],2,FALSE)</f>
        <v>N/A</v>
      </c>
      <c r="F768" s="2" t="s">
        <v>215</v>
      </c>
      <c r="G768" s="31" t="s">
        <v>1897</v>
      </c>
    </row>
    <row r="769" spans="1:7" x14ac:dyDescent="0.3">
      <c r="A769" s="29" t="s">
        <v>1788</v>
      </c>
      <c r="B769" t="s">
        <v>1787</v>
      </c>
      <c r="C769" s="30">
        <f>VLOOKUP(A769,Tabela2[[#All],[SKU]:[VALOR UNITÁRIO]],3,FALSE)</f>
        <v>850.37</v>
      </c>
      <c r="D769" s="2" t="s">
        <v>2522</v>
      </c>
      <c r="E769" t="str">
        <f>VLOOKUP(A769,Tabela2[[#All],[SKU]:[VIGÊNCIA]],2,FALSE)</f>
        <v>N/A</v>
      </c>
      <c r="F769" s="2" t="s">
        <v>215</v>
      </c>
      <c r="G769" s="31" t="s">
        <v>1897</v>
      </c>
    </row>
    <row r="770" spans="1:7" x14ac:dyDescent="0.3">
      <c r="A770" s="29" t="s">
        <v>1790</v>
      </c>
      <c r="B770" t="s">
        <v>1789</v>
      </c>
      <c r="C770" s="30">
        <f>VLOOKUP(A770,Tabela2[[#All],[SKU]:[VALOR UNITÁRIO]],3,FALSE)</f>
        <v>1228.73</v>
      </c>
      <c r="D770" s="2" t="s">
        <v>2522</v>
      </c>
      <c r="E770" t="str">
        <f>VLOOKUP(A770,Tabela2[[#All],[SKU]:[VIGÊNCIA]],2,FALSE)</f>
        <v>N/A</v>
      </c>
      <c r="F770" s="2" t="s">
        <v>215</v>
      </c>
      <c r="G770" s="31" t="s">
        <v>1897</v>
      </c>
    </row>
    <row r="771" spans="1:7" x14ac:dyDescent="0.3">
      <c r="A771" s="29" t="s">
        <v>1792</v>
      </c>
      <c r="B771" t="s">
        <v>1791</v>
      </c>
      <c r="C771" s="30">
        <f>VLOOKUP(A771,Tabela2[[#All],[SKU]:[VALOR UNITÁRIO]],3,FALSE)</f>
        <v>1607.09</v>
      </c>
      <c r="D771" s="2" t="s">
        <v>2522</v>
      </c>
      <c r="E771" t="str">
        <f>VLOOKUP(A771,Tabela2[[#All],[SKU]:[VIGÊNCIA]],2,FALSE)</f>
        <v>N/A</v>
      </c>
      <c r="F771" s="2" t="s">
        <v>215</v>
      </c>
      <c r="G771" s="31" t="s">
        <v>1897</v>
      </c>
    </row>
    <row r="772" spans="1:7" x14ac:dyDescent="0.3">
      <c r="A772" s="29" t="s">
        <v>1794</v>
      </c>
      <c r="B772" t="s">
        <v>1793</v>
      </c>
      <c r="C772" s="30">
        <f>VLOOKUP(A772,Tabela2[[#All],[SKU]:[VALOR UNITÁRIO]],3,FALSE)</f>
        <v>3120.53</v>
      </c>
      <c r="D772" s="2" t="s">
        <v>2522</v>
      </c>
      <c r="E772" t="str">
        <f>VLOOKUP(A772,Tabela2[[#All],[SKU]:[VIGÊNCIA]],2,FALSE)</f>
        <v>N/A</v>
      </c>
      <c r="F772" s="2" t="s">
        <v>215</v>
      </c>
      <c r="G772" s="31" t="s">
        <v>1897</v>
      </c>
    </row>
    <row r="773" spans="1:7" x14ac:dyDescent="0.3">
      <c r="A773" s="29" t="s">
        <v>1796</v>
      </c>
      <c r="B773" t="s">
        <v>1795</v>
      </c>
      <c r="C773" s="30">
        <f>VLOOKUP(A773,Tabela2[[#All],[SKU]:[VALOR UNITÁRIO]],3,FALSE)</f>
        <v>4633.97</v>
      </c>
      <c r="D773" s="2" t="s">
        <v>2522</v>
      </c>
      <c r="E773" t="str">
        <f>VLOOKUP(A773,Tabela2[[#All],[SKU]:[VIGÊNCIA]],2,FALSE)</f>
        <v>N/A</v>
      </c>
      <c r="F773" s="2" t="s">
        <v>215</v>
      </c>
      <c r="G773" s="31" t="s">
        <v>1897</v>
      </c>
    </row>
    <row r="774" spans="1:7" x14ac:dyDescent="0.3">
      <c r="A774" s="29" t="s">
        <v>1798</v>
      </c>
      <c r="B774" t="s">
        <v>1797</v>
      </c>
      <c r="C774" s="30">
        <f>VLOOKUP(A774,Tabela2[[#All],[SKU]:[VALOR UNITÁRIO]],3,FALSE)</f>
        <v>6147.41</v>
      </c>
      <c r="D774" s="2" t="s">
        <v>2522</v>
      </c>
      <c r="E774" t="str">
        <f>VLOOKUP(A774,Tabela2[[#All],[SKU]:[VIGÊNCIA]],2,FALSE)</f>
        <v>N/A</v>
      </c>
      <c r="F774" s="2" t="s">
        <v>215</v>
      </c>
      <c r="G774" s="31" t="s">
        <v>1897</v>
      </c>
    </row>
    <row r="775" spans="1:7" x14ac:dyDescent="0.3">
      <c r="A775" s="29" t="s">
        <v>1800</v>
      </c>
      <c r="B775" t="s">
        <v>1799</v>
      </c>
      <c r="C775" s="30">
        <f>VLOOKUP(A775,Tabela2[[#All],[SKU]:[VALOR UNITÁRIO]],3,FALSE)</f>
        <v>9174.2999999999993</v>
      </c>
      <c r="D775" s="2" t="s">
        <v>2522</v>
      </c>
      <c r="E775" t="str">
        <f>VLOOKUP(A775,Tabela2[[#All],[SKU]:[VIGÊNCIA]],2,FALSE)</f>
        <v>N/A</v>
      </c>
      <c r="F775" s="2" t="s">
        <v>215</v>
      </c>
      <c r="G775" s="31" t="s">
        <v>1897</v>
      </c>
    </row>
    <row r="776" spans="1:7" x14ac:dyDescent="0.3">
      <c r="A776" s="29" t="s">
        <v>1803</v>
      </c>
      <c r="B776" t="s">
        <v>1802</v>
      </c>
      <c r="C776" s="30">
        <f>VLOOKUP(A776,Tabela2[[#All],[SKU]:[VALOR UNITÁRIO]],3,FALSE)</f>
        <v>169.32</v>
      </c>
      <c r="D776" s="2" t="s">
        <v>2522</v>
      </c>
      <c r="E776" t="str">
        <f>VLOOKUP(A776,Tabela2[[#All],[SKU]:[VIGÊNCIA]],2,FALSE)</f>
        <v>N/A</v>
      </c>
      <c r="F776" s="2" t="s">
        <v>215</v>
      </c>
      <c r="G776" s="31" t="s">
        <v>1897</v>
      </c>
    </row>
    <row r="777" spans="1:7" x14ac:dyDescent="0.3">
      <c r="A777" s="29" t="s">
        <v>1805</v>
      </c>
      <c r="B777" t="s">
        <v>1804</v>
      </c>
      <c r="C777" s="30">
        <f>VLOOKUP(A777,Tabela2[[#All],[SKU]:[VALOR UNITÁRIO]],3,FALSE)</f>
        <v>680.1</v>
      </c>
      <c r="D777" s="2" t="s">
        <v>2522</v>
      </c>
      <c r="E777" t="str">
        <f>VLOOKUP(A777,Tabela2[[#All],[SKU]:[VIGÊNCIA]],2,FALSE)</f>
        <v>N/A</v>
      </c>
      <c r="F777" s="2" t="s">
        <v>215</v>
      </c>
      <c r="G777" s="31" t="s">
        <v>1897</v>
      </c>
    </row>
    <row r="778" spans="1:7" x14ac:dyDescent="0.3">
      <c r="A778" s="29" t="s">
        <v>1807</v>
      </c>
      <c r="B778" t="s">
        <v>1806</v>
      </c>
      <c r="C778" s="30">
        <f>VLOOKUP(A778,Tabela2[[#All],[SKU]:[VALOR UNITÁRIO]],3,FALSE)</f>
        <v>1361.15</v>
      </c>
      <c r="D778" s="2" t="s">
        <v>2522</v>
      </c>
      <c r="E778" t="str">
        <f>VLOOKUP(A778,Tabela2[[#All],[SKU]:[VIGÊNCIA]],2,FALSE)</f>
        <v>N/A</v>
      </c>
      <c r="F778" s="2" t="s">
        <v>215</v>
      </c>
      <c r="G778" s="31" t="s">
        <v>1897</v>
      </c>
    </row>
    <row r="779" spans="1:7" x14ac:dyDescent="0.3">
      <c r="A779" s="29" t="s">
        <v>1809</v>
      </c>
      <c r="B779" t="s">
        <v>1808</v>
      </c>
      <c r="C779" s="30">
        <f>VLOOKUP(A779,Tabela2[[#All],[SKU]:[VALOR UNITÁRIO]],3,FALSE)</f>
        <v>2723.25</v>
      </c>
      <c r="D779" s="2" t="s">
        <v>2522</v>
      </c>
      <c r="E779" t="str">
        <f>VLOOKUP(A779,Tabela2[[#All],[SKU]:[VIGÊNCIA]],2,FALSE)</f>
        <v>N/A</v>
      </c>
      <c r="F779" s="2" t="s">
        <v>215</v>
      </c>
      <c r="G779" s="31" t="s">
        <v>1897</v>
      </c>
    </row>
    <row r="780" spans="1:7" x14ac:dyDescent="0.3">
      <c r="A780" s="29" t="s">
        <v>1811</v>
      </c>
      <c r="B780" t="s">
        <v>1810</v>
      </c>
      <c r="C780" s="30">
        <f>VLOOKUP(A780,Tabela2[[#All],[SKU]:[VALOR UNITÁRIO]],3,FALSE)</f>
        <v>93.64</v>
      </c>
      <c r="D780" s="2" t="s">
        <v>2522</v>
      </c>
      <c r="E780" t="str">
        <f>VLOOKUP(A780,Tabela2[[#All],[SKU]:[VIGÊNCIA]],2,FALSE)</f>
        <v>N/A</v>
      </c>
      <c r="F780" s="2" t="s">
        <v>215</v>
      </c>
      <c r="G780" s="31" t="s">
        <v>1897</v>
      </c>
    </row>
    <row r="781" spans="1:7" x14ac:dyDescent="0.3">
      <c r="A781" s="29" t="s">
        <v>1813</v>
      </c>
      <c r="B781" t="s">
        <v>1812</v>
      </c>
      <c r="C781" s="30" t="e">
        <f>VLOOKUP(A781,Tabela2[[#All],[SKU]:[VALOR UNITÁRIO]],3,FALSE)</f>
        <v>#N/A</v>
      </c>
      <c r="D781" s="2" t="s">
        <v>2522</v>
      </c>
      <c r="E781" t="e">
        <f>VLOOKUP(A781,Tabela2[[#All],[SKU]:[VIGÊNCIA]],2,FALSE)</f>
        <v>#N/A</v>
      </c>
      <c r="F781" s="2" t="s">
        <v>215</v>
      </c>
      <c r="G781" s="31" t="s">
        <v>1897</v>
      </c>
    </row>
    <row r="782" spans="1:7" x14ac:dyDescent="0.3">
      <c r="A782" s="29" t="s">
        <v>1815</v>
      </c>
      <c r="B782" t="s">
        <v>1814</v>
      </c>
      <c r="C782" s="30" t="e">
        <f>VLOOKUP(A782,Tabela2[[#All],[SKU]:[VALOR UNITÁRIO]],3,FALSE)</f>
        <v>#N/A</v>
      </c>
      <c r="D782" s="2" t="s">
        <v>2522</v>
      </c>
      <c r="E782" t="e">
        <f>VLOOKUP(A782,Tabela2[[#All],[SKU]:[VIGÊNCIA]],2,FALSE)</f>
        <v>#N/A</v>
      </c>
      <c r="F782" s="2" t="s">
        <v>215</v>
      </c>
      <c r="G782" s="31" t="s">
        <v>1897</v>
      </c>
    </row>
    <row r="783" spans="1:7" x14ac:dyDescent="0.3">
      <c r="A783" s="29" t="s">
        <v>1817</v>
      </c>
      <c r="B783" t="s">
        <v>1816</v>
      </c>
      <c r="C783" s="30" t="e">
        <f>VLOOKUP(A783,Tabela2[[#All],[SKU]:[VALOR UNITÁRIO]],3,FALSE)</f>
        <v>#N/A</v>
      </c>
      <c r="D783" s="2" t="s">
        <v>2522</v>
      </c>
      <c r="E783" t="e">
        <f>VLOOKUP(A783,Tabela2[[#All],[SKU]:[VIGÊNCIA]],2,FALSE)</f>
        <v>#N/A</v>
      </c>
      <c r="F783" s="2" t="s">
        <v>215</v>
      </c>
      <c r="G783" s="31" t="s">
        <v>1897</v>
      </c>
    </row>
    <row r="784" spans="1:7" x14ac:dyDescent="0.3">
      <c r="A784" s="29" t="s">
        <v>1819</v>
      </c>
      <c r="B784" t="s">
        <v>1818</v>
      </c>
      <c r="C784" s="30" t="e">
        <f>VLOOKUP(A784,Tabela2[[#All],[SKU]:[VALOR UNITÁRIO]],3,FALSE)</f>
        <v>#N/A</v>
      </c>
      <c r="D784" s="2" t="s">
        <v>2522</v>
      </c>
      <c r="E784" t="e">
        <f>VLOOKUP(A784,Tabela2[[#All],[SKU]:[VIGÊNCIA]],2,FALSE)</f>
        <v>#N/A</v>
      </c>
      <c r="F784" s="2" t="s">
        <v>215</v>
      </c>
      <c r="G784" s="31" t="s">
        <v>1897</v>
      </c>
    </row>
    <row r="785" spans="1:7" x14ac:dyDescent="0.3">
      <c r="A785" s="29" t="s">
        <v>1821</v>
      </c>
      <c r="B785" t="s">
        <v>1820</v>
      </c>
      <c r="C785" s="30" t="e">
        <f>VLOOKUP(A785,Tabela2[[#All],[SKU]:[VALOR UNITÁRIO]],3,FALSE)</f>
        <v>#N/A</v>
      </c>
      <c r="D785" s="2" t="s">
        <v>2522</v>
      </c>
      <c r="E785" t="e">
        <f>VLOOKUP(A785,Tabela2[[#All],[SKU]:[VIGÊNCIA]],2,FALSE)</f>
        <v>#N/A</v>
      </c>
      <c r="F785" s="2" t="s">
        <v>215</v>
      </c>
      <c r="G785" s="31" t="s">
        <v>1897</v>
      </c>
    </row>
    <row r="786" spans="1:7" x14ac:dyDescent="0.3">
      <c r="A786" s="29" t="s">
        <v>1823</v>
      </c>
      <c r="B786" t="s">
        <v>1822</v>
      </c>
      <c r="C786" s="30" t="e">
        <f>VLOOKUP(A786,Tabela2[[#All],[SKU]:[VALOR UNITÁRIO]],3,FALSE)</f>
        <v>#N/A</v>
      </c>
      <c r="D786" s="2" t="s">
        <v>2522</v>
      </c>
      <c r="E786" t="e">
        <f>VLOOKUP(A786,Tabela2[[#All],[SKU]:[VIGÊNCIA]],2,FALSE)</f>
        <v>#N/A</v>
      </c>
      <c r="F786" s="2" t="s">
        <v>215</v>
      </c>
      <c r="G786" s="31" t="s">
        <v>1897</v>
      </c>
    </row>
    <row r="787" spans="1:7" x14ac:dyDescent="0.3">
      <c r="A787" s="29" t="s">
        <v>1825</v>
      </c>
      <c r="B787" t="s">
        <v>1824</v>
      </c>
      <c r="C787" s="30" t="e">
        <f>VLOOKUP(A787,Tabela2[[#All],[SKU]:[VALOR UNITÁRIO]],3,FALSE)</f>
        <v>#N/A</v>
      </c>
      <c r="D787" s="2" t="s">
        <v>2522</v>
      </c>
      <c r="E787" t="e">
        <f>VLOOKUP(A787,Tabela2[[#All],[SKU]:[VIGÊNCIA]],2,FALSE)</f>
        <v>#N/A</v>
      </c>
      <c r="F787" s="2" t="s">
        <v>215</v>
      </c>
      <c r="G787" s="31" t="s">
        <v>1897</v>
      </c>
    </row>
    <row r="788" spans="1:7" x14ac:dyDescent="0.3">
      <c r="A788" s="29" t="s">
        <v>1827</v>
      </c>
      <c r="B788" t="s">
        <v>1826</v>
      </c>
      <c r="C788" s="30" t="e">
        <f>VLOOKUP(A788,Tabela2[[#All],[SKU]:[VALOR UNITÁRIO]],3,FALSE)</f>
        <v>#N/A</v>
      </c>
      <c r="D788" s="2" t="s">
        <v>2522</v>
      </c>
      <c r="E788" t="e">
        <f>VLOOKUP(A788,Tabela2[[#All],[SKU]:[VIGÊNCIA]],2,FALSE)</f>
        <v>#N/A</v>
      </c>
      <c r="F788" s="2" t="s">
        <v>215</v>
      </c>
      <c r="G788" s="31" t="s">
        <v>1897</v>
      </c>
    </row>
    <row r="789" spans="1:7" x14ac:dyDescent="0.3">
      <c r="A789" s="29" t="s">
        <v>1830</v>
      </c>
      <c r="B789" t="s">
        <v>1829</v>
      </c>
      <c r="C789" s="30">
        <f>VLOOKUP(A789,Tabela2[[#All],[SKU]:[VALOR UNITÁRIO]],3,FALSE)</f>
        <v>709.43</v>
      </c>
      <c r="D789" s="2" t="s">
        <v>2522</v>
      </c>
      <c r="E789" t="str">
        <f>VLOOKUP(A789,Tabela2[[#All],[SKU]:[VIGÊNCIA]],2,FALSE)</f>
        <v>N/A</v>
      </c>
      <c r="F789" s="2" t="s">
        <v>215</v>
      </c>
      <c r="G789" s="31" t="s">
        <v>1897</v>
      </c>
    </row>
    <row r="790" spans="1:7" x14ac:dyDescent="0.3">
      <c r="A790" s="29" t="s">
        <v>1832</v>
      </c>
      <c r="B790" t="s">
        <v>1831</v>
      </c>
      <c r="C790" s="30">
        <f>VLOOKUP(A790,Tabela2[[#All],[SKU]:[VALOR UNITÁRIO]],3,FALSE)</f>
        <v>1229.67</v>
      </c>
      <c r="D790" s="2" t="s">
        <v>2522</v>
      </c>
      <c r="E790" t="str">
        <f>VLOOKUP(A790,Tabela2[[#All],[SKU]:[VIGÊNCIA]],2,FALSE)</f>
        <v>N/A</v>
      </c>
      <c r="F790" s="2" t="s">
        <v>215</v>
      </c>
      <c r="G790" s="31" t="s">
        <v>1897</v>
      </c>
    </row>
    <row r="791" spans="1:7" x14ac:dyDescent="0.3">
      <c r="A791" s="29" t="s">
        <v>1834</v>
      </c>
      <c r="B791" t="s">
        <v>1833</v>
      </c>
      <c r="C791" s="30">
        <f>VLOOKUP(A791,Tabela2[[#All],[SKU]:[VALOR UNITÁRIO]],3,FALSE)</f>
        <v>2270.16</v>
      </c>
      <c r="D791" s="2" t="s">
        <v>2522</v>
      </c>
      <c r="E791" t="str">
        <f>VLOOKUP(A791,Tabela2[[#All],[SKU]:[VIGÊNCIA]],2,FALSE)</f>
        <v>N/A</v>
      </c>
      <c r="F791" s="2" t="s">
        <v>215</v>
      </c>
      <c r="G791" s="31" t="s">
        <v>1897</v>
      </c>
    </row>
    <row r="792" spans="1:7" x14ac:dyDescent="0.3">
      <c r="A792" s="29" t="s">
        <v>1836</v>
      </c>
      <c r="B792" t="s">
        <v>1835</v>
      </c>
      <c r="C792" s="30">
        <f>VLOOKUP(A792,Tabela2[[#All],[SKU]:[VALOR UNITÁRIO]],3,FALSE)</f>
        <v>8040.16</v>
      </c>
      <c r="D792" s="2" t="s">
        <v>2522</v>
      </c>
      <c r="E792" t="str">
        <f>VLOOKUP(A792,Tabela2[[#All],[SKU]:[VIGÊNCIA]],2,FALSE)</f>
        <v>N/A</v>
      </c>
      <c r="F792" s="2" t="s">
        <v>215</v>
      </c>
      <c r="G792" s="31" t="s">
        <v>1897</v>
      </c>
    </row>
    <row r="793" spans="1:7" x14ac:dyDescent="0.3">
      <c r="A793" s="29" t="s">
        <v>1838</v>
      </c>
      <c r="B793" t="s">
        <v>1837</v>
      </c>
      <c r="C793" s="30">
        <f>VLOOKUP(A793,Tabela2[[#All],[SKU]:[VALOR UNITÁRIO]],3,FALSE)</f>
        <v>472</v>
      </c>
      <c r="D793" s="2" t="s">
        <v>2522</v>
      </c>
      <c r="E793" t="str">
        <f>VLOOKUP(A793,Tabela2[[#All],[SKU]:[VIGÊNCIA]],2,FALSE)</f>
        <v>N/A</v>
      </c>
      <c r="F793" s="2" t="s">
        <v>215</v>
      </c>
      <c r="G793" s="31" t="s">
        <v>1897</v>
      </c>
    </row>
    <row r="794" spans="1:7" x14ac:dyDescent="0.3">
      <c r="A794" s="29" t="s">
        <v>1840</v>
      </c>
      <c r="B794" t="s">
        <v>1839</v>
      </c>
      <c r="C794" s="30">
        <f>VLOOKUP(A794,Tabela2[[#All],[SKU]:[VALOR UNITÁRIO]],3,FALSE)</f>
        <v>104.05</v>
      </c>
      <c r="D794" s="2" t="s">
        <v>2522</v>
      </c>
      <c r="E794" t="str">
        <f>VLOOKUP(A794,Tabela2[[#All],[SKU]:[VIGÊNCIA]],2,FALSE)</f>
        <v>N/A</v>
      </c>
      <c r="F794" s="2" t="s">
        <v>215</v>
      </c>
      <c r="G794" s="31" t="s">
        <v>1897</v>
      </c>
    </row>
    <row r="795" spans="1:7" x14ac:dyDescent="0.3">
      <c r="A795" s="29" t="s">
        <v>1842</v>
      </c>
      <c r="B795" t="s">
        <v>1841</v>
      </c>
      <c r="C795" s="30">
        <f>VLOOKUP(A795,Tabela2[[#All],[SKU]:[VALOR UNITÁRIO]],3,FALSE)</f>
        <v>170.26</v>
      </c>
      <c r="D795" s="2" t="s">
        <v>2522</v>
      </c>
      <c r="E795" t="str">
        <f>VLOOKUP(A795,Tabela2[[#All],[SKU]:[VIGÊNCIA]],2,FALSE)</f>
        <v>N/A</v>
      </c>
      <c r="F795" s="2" t="s">
        <v>215</v>
      </c>
      <c r="G795" s="31" t="s">
        <v>1897</v>
      </c>
    </row>
    <row r="796" spans="1:7" x14ac:dyDescent="0.3">
      <c r="A796" s="29" t="s">
        <v>1844</v>
      </c>
      <c r="B796" t="s">
        <v>1843</v>
      </c>
      <c r="C796" s="30">
        <f>VLOOKUP(A796,Tabela2[[#All],[SKU]:[VALOR UNITÁRIO]],3,FALSE)</f>
        <v>850.37</v>
      </c>
      <c r="D796" s="2" t="s">
        <v>2522</v>
      </c>
      <c r="E796" t="str">
        <f>VLOOKUP(A796,Tabela2[[#All],[SKU]:[VIGÊNCIA]],2,FALSE)</f>
        <v>N/A</v>
      </c>
      <c r="F796" s="2" t="s">
        <v>215</v>
      </c>
      <c r="G796" s="31" t="s">
        <v>1897</v>
      </c>
    </row>
    <row r="797" spans="1:7" x14ac:dyDescent="0.3">
      <c r="A797" s="29" t="s">
        <v>1846</v>
      </c>
      <c r="B797" t="s">
        <v>1845</v>
      </c>
      <c r="C797" s="30">
        <f>VLOOKUP(A797,Tabela2[[#All],[SKU]:[VALOR UNITÁRIO]],3,FALSE)</f>
        <v>282.82</v>
      </c>
      <c r="D797" s="2" t="s">
        <v>2522</v>
      </c>
      <c r="E797" t="str">
        <f>VLOOKUP(A797,Tabela2[[#All],[SKU]:[VIGÊNCIA]],2,FALSE)</f>
        <v>N/A</v>
      </c>
      <c r="F797" s="2" t="s">
        <v>215</v>
      </c>
      <c r="G797" s="31" t="s">
        <v>1897</v>
      </c>
    </row>
    <row r="798" spans="1:7" x14ac:dyDescent="0.3">
      <c r="A798" s="29" t="s">
        <v>1849</v>
      </c>
      <c r="B798" t="s">
        <v>1848</v>
      </c>
      <c r="C798" s="30">
        <f>VLOOKUP(A798,Tabela2[[#All],[SKU]:[VALOR UNITÁRIO]],3,FALSE)</f>
        <v>755.78</v>
      </c>
      <c r="D798" s="2" t="s">
        <v>2522</v>
      </c>
      <c r="E798" t="str">
        <f>VLOOKUP(A798,Tabela2[[#All],[SKU]:[VIGÊNCIA]],2,FALSE)</f>
        <v>N/A</v>
      </c>
      <c r="F798" s="2" t="s">
        <v>215</v>
      </c>
      <c r="G798" s="31" t="s">
        <v>1897</v>
      </c>
    </row>
    <row r="799" spans="1:7" x14ac:dyDescent="0.3">
      <c r="A799" s="29" t="s">
        <v>1851</v>
      </c>
      <c r="B799" t="s">
        <v>1850</v>
      </c>
      <c r="C799" s="30">
        <f>VLOOKUP(A799,Tabela2[[#All],[SKU]:[VALOR UNITÁRIO]],3,FALSE)</f>
        <v>1512.5</v>
      </c>
      <c r="D799" s="2" t="s">
        <v>2522</v>
      </c>
      <c r="E799" t="str">
        <f>VLOOKUP(A799,Tabela2[[#All],[SKU]:[VIGÊNCIA]],2,FALSE)</f>
        <v>N/A</v>
      </c>
      <c r="F799" s="2" t="s">
        <v>215</v>
      </c>
      <c r="G799" s="31" t="s">
        <v>1897</v>
      </c>
    </row>
    <row r="800" spans="1:7" x14ac:dyDescent="0.3">
      <c r="A800" s="29" t="s">
        <v>1853</v>
      </c>
      <c r="B800" t="s">
        <v>1852</v>
      </c>
      <c r="C800" s="30">
        <f>VLOOKUP(A800,Tabela2[[#All],[SKU]:[VALOR UNITÁRIO]],3,FALSE)</f>
        <v>2269.2199999999998</v>
      </c>
      <c r="D800" s="2" t="s">
        <v>2522</v>
      </c>
      <c r="E800" t="str">
        <f>VLOOKUP(A800,Tabela2[[#All],[SKU]:[VIGÊNCIA]],2,FALSE)</f>
        <v>N/A</v>
      </c>
      <c r="F800" s="2" t="s">
        <v>215</v>
      </c>
      <c r="G800" s="31" t="s">
        <v>1897</v>
      </c>
    </row>
    <row r="801" spans="1:7" x14ac:dyDescent="0.3">
      <c r="A801" s="29" t="s">
        <v>1855</v>
      </c>
      <c r="B801" t="s">
        <v>1854</v>
      </c>
      <c r="C801" s="30">
        <f>VLOOKUP(A801,Tabela2[[#All],[SKU]:[VALOR UNITÁRIO]],3,FALSE)</f>
        <v>3025.94</v>
      </c>
      <c r="D801" s="2" t="s">
        <v>2522</v>
      </c>
      <c r="E801" t="str">
        <f>VLOOKUP(A801,Tabela2[[#All],[SKU]:[VIGÊNCIA]],2,FALSE)</f>
        <v>N/A</v>
      </c>
      <c r="F801" s="2" t="s">
        <v>215</v>
      </c>
      <c r="G801" s="31" t="s">
        <v>1897</v>
      </c>
    </row>
    <row r="802" spans="1:7" x14ac:dyDescent="0.3">
      <c r="A802" s="29" t="s">
        <v>1857</v>
      </c>
      <c r="B802" t="s">
        <v>1856</v>
      </c>
      <c r="C802" s="30">
        <f>VLOOKUP(A802,Tabela2[[#All],[SKU]:[VALOR UNITÁRIO]],3,FALSE)</f>
        <v>4539.38</v>
      </c>
      <c r="D802" s="2" t="s">
        <v>2522</v>
      </c>
      <c r="E802" t="str">
        <f>VLOOKUP(A802,Tabela2[[#All],[SKU]:[VIGÊNCIA]],2,FALSE)</f>
        <v>N/A</v>
      </c>
      <c r="F802" s="2" t="s">
        <v>215</v>
      </c>
      <c r="G802" s="31" t="s">
        <v>1897</v>
      </c>
    </row>
    <row r="803" spans="1:7" x14ac:dyDescent="0.3">
      <c r="A803" s="29" t="s">
        <v>1859</v>
      </c>
      <c r="B803" t="s">
        <v>1858</v>
      </c>
      <c r="C803" s="30">
        <f>VLOOKUP(A803,Tabela2[[#All],[SKU]:[VALOR UNITÁRIO]],3,FALSE)</f>
        <v>6052.82</v>
      </c>
      <c r="D803" s="2" t="s">
        <v>2522</v>
      </c>
      <c r="E803" t="str">
        <f>VLOOKUP(A803,Tabela2[[#All],[SKU]:[VIGÊNCIA]],2,FALSE)</f>
        <v>N/A</v>
      </c>
      <c r="F803" s="2" t="s">
        <v>215</v>
      </c>
      <c r="G803" s="31" t="s">
        <v>1897</v>
      </c>
    </row>
    <row r="804" spans="1:7" x14ac:dyDescent="0.3">
      <c r="A804" s="29" t="s">
        <v>1861</v>
      </c>
      <c r="B804" t="s">
        <v>1860</v>
      </c>
      <c r="C804" s="30">
        <f>VLOOKUP(A804,Tabela2[[#All],[SKU]:[VALOR UNITÁRIO]],3,FALSE)</f>
        <v>7566.26</v>
      </c>
      <c r="D804" s="2" t="s">
        <v>2522</v>
      </c>
      <c r="E804" t="str">
        <f>VLOOKUP(A804,Tabela2[[#All],[SKU]:[VIGÊNCIA]],2,FALSE)</f>
        <v>N/A</v>
      </c>
      <c r="F804" s="2" t="s">
        <v>215</v>
      </c>
      <c r="G804" s="31" t="s">
        <v>1897</v>
      </c>
    </row>
    <row r="805" spans="1:7" x14ac:dyDescent="0.3">
      <c r="A805" s="29" t="s">
        <v>1863</v>
      </c>
      <c r="B805" t="s">
        <v>1862</v>
      </c>
      <c r="C805" s="30">
        <f>VLOOKUP(A805,Tabela2[[#All],[SKU]:[VALOR UNITÁRIO]],3,FALSE)</f>
        <v>9079.7099999999991</v>
      </c>
      <c r="D805" s="2" t="s">
        <v>2522</v>
      </c>
      <c r="E805" t="str">
        <f>VLOOKUP(A805,Tabela2[[#All],[SKU]:[VIGÊNCIA]],2,FALSE)</f>
        <v>N/A</v>
      </c>
      <c r="F805" s="2" t="s">
        <v>215</v>
      </c>
      <c r="G805" s="31" t="s">
        <v>1897</v>
      </c>
    </row>
    <row r="806" spans="1:7" x14ac:dyDescent="0.3">
      <c r="A806" s="29" t="s">
        <v>1865</v>
      </c>
      <c r="B806" t="s">
        <v>1864</v>
      </c>
      <c r="C806" s="30">
        <f>VLOOKUP(A806,Tabela2[[#All],[SKU]:[VALOR UNITÁRIO]],3,FALSE)</f>
        <v>10593.15</v>
      </c>
      <c r="D806" s="2" t="s">
        <v>2522</v>
      </c>
      <c r="E806" t="str">
        <f>VLOOKUP(A806,Tabela2[[#All],[SKU]:[VIGÊNCIA]],2,FALSE)</f>
        <v>N/A</v>
      </c>
      <c r="F806" s="2" t="s">
        <v>215</v>
      </c>
      <c r="G806" s="31" t="s">
        <v>1897</v>
      </c>
    </row>
    <row r="807" spans="1:7" x14ac:dyDescent="0.3">
      <c r="A807" s="29" t="s">
        <v>1867</v>
      </c>
      <c r="B807" t="s">
        <v>1866</v>
      </c>
      <c r="C807" s="30">
        <f>VLOOKUP(A807,Tabela2[[#All],[SKU]:[VALOR UNITÁRIO]],3,FALSE)</f>
        <v>12106.59</v>
      </c>
      <c r="D807" s="2" t="s">
        <v>2522</v>
      </c>
      <c r="E807" t="str">
        <f>VLOOKUP(A807,Tabela2[[#All],[SKU]:[VIGÊNCIA]],2,FALSE)</f>
        <v>N/A</v>
      </c>
      <c r="F807" s="2" t="s">
        <v>215</v>
      </c>
      <c r="G807" s="31" t="s">
        <v>1897</v>
      </c>
    </row>
    <row r="808" spans="1:7" x14ac:dyDescent="0.3">
      <c r="A808" s="29" t="s">
        <v>1869</v>
      </c>
      <c r="B808" t="s">
        <v>1868</v>
      </c>
      <c r="C808" s="30">
        <f>VLOOKUP(A808,Tabela2[[#All],[SKU]:[VALOR UNITÁRIO]],3,FALSE)</f>
        <v>13620.03</v>
      </c>
      <c r="D808" s="2" t="s">
        <v>2522</v>
      </c>
      <c r="E808" t="str">
        <f>VLOOKUP(A808,Tabela2[[#All],[SKU]:[VIGÊNCIA]],2,FALSE)</f>
        <v>N/A</v>
      </c>
      <c r="F808" s="2" t="s">
        <v>215</v>
      </c>
      <c r="G808" s="31" t="s">
        <v>1897</v>
      </c>
    </row>
    <row r="809" spans="1:7" x14ac:dyDescent="0.3">
      <c r="A809" s="29" t="s">
        <v>1871</v>
      </c>
      <c r="B809" t="s">
        <v>1870</v>
      </c>
      <c r="C809" s="30">
        <f>VLOOKUP(A809,Tabela2[[#All],[SKU]:[VALOR UNITÁRIO]],3,FALSE)</f>
        <v>15133.47</v>
      </c>
      <c r="D809" s="2" t="s">
        <v>2522</v>
      </c>
      <c r="E809" t="str">
        <f>VLOOKUP(A809,Tabela2[[#All],[SKU]:[VIGÊNCIA]],2,FALSE)</f>
        <v>N/A</v>
      </c>
      <c r="F809" s="2" t="s">
        <v>215</v>
      </c>
      <c r="G809" s="31" t="s">
        <v>1897</v>
      </c>
    </row>
    <row r="810" spans="1:7" x14ac:dyDescent="0.3">
      <c r="A810" s="29" t="s">
        <v>1873</v>
      </c>
      <c r="B810" t="s">
        <v>1872</v>
      </c>
      <c r="C810" s="30">
        <f>VLOOKUP(A810,Tabela2[[#All],[SKU]:[VALOR UNITÁRIO]],3,FALSE)</f>
        <v>16646.919999999998</v>
      </c>
      <c r="D810" s="2" t="s">
        <v>2522</v>
      </c>
      <c r="E810" t="str">
        <f>VLOOKUP(A810,Tabela2[[#All],[SKU]:[VIGÊNCIA]],2,FALSE)</f>
        <v>N/A</v>
      </c>
      <c r="F810" s="2" t="s">
        <v>215</v>
      </c>
      <c r="G810" s="31" t="s">
        <v>1897</v>
      </c>
    </row>
    <row r="811" spans="1:7" x14ac:dyDescent="0.3">
      <c r="A811" s="29" t="s">
        <v>1875</v>
      </c>
      <c r="B811" t="s">
        <v>1874</v>
      </c>
      <c r="C811" s="30">
        <f>VLOOKUP(A811,Tabela2[[#All],[SKU]:[VALOR UNITÁRIO]],3,FALSE)</f>
        <v>18160.36</v>
      </c>
      <c r="D811" s="2" t="s">
        <v>2522</v>
      </c>
      <c r="E811" t="str">
        <f>VLOOKUP(A811,Tabela2[[#All],[SKU]:[VIGÊNCIA]],2,FALSE)</f>
        <v>N/A</v>
      </c>
      <c r="F811" s="2" t="s">
        <v>215</v>
      </c>
      <c r="G811" s="31" t="s">
        <v>1897</v>
      </c>
    </row>
    <row r="812" spans="1:7" x14ac:dyDescent="0.3">
      <c r="A812" s="29" t="s">
        <v>1877</v>
      </c>
      <c r="B812" t="s">
        <v>1876</v>
      </c>
      <c r="C812" s="30">
        <f>VLOOKUP(A812,Tabela2[[#All],[SKU]:[VALOR UNITÁRIO]],3,FALSE)</f>
        <v>19673.8</v>
      </c>
      <c r="D812" s="2" t="s">
        <v>2522</v>
      </c>
      <c r="E812" t="str">
        <f>VLOOKUP(A812,Tabela2[[#All],[SKU]:[VIGÊNCIA]],2,FALSE)</f>
        <v>N/A</v>
      </c>
      <c r="F812" s="2" t="s">
        <v>215</v>
      </c>
      <c r="G812" s="31" t="s">
        <v>1897</v>
      </c>
    </row>
    <row r="813" spans="1:7" x14ac:dyDescent="0.3">
      <c r="A813" s="29" t="s">
        <v>1879</v>
      </c>
      <c r="B813" t="s">
        <v>1878</v>
      </c>
      <c r="C813" s="30">
        <f>VLOOKUP(A813,Tabela2[[#All],[SKU]:[VALOR UNITÁRIO]],3,FALSE)</f>
        <v>21187.24</v>
      </c>
      <c r="D813" s="2" t="s">
        <v>2522</v>
      </c>
      <c r="E813" t="str">
        <f>VLOOKUP(A813,Tabela2[[#All],[SKU]:[VIGÊNCIA]],2,FALSE)</f>
        <v>N/A</v>
      </c>
      <c r="F813" s="2" t="s">
        <v>215</v>
      </c>
      <c r="G813" s="31" t="s">
        <v>1897</v>
      </c>
    </row>
    <row r="814" spans="1:7" x14ac:dyDescent="0.3">
      <c r="A814" s="29" t="s">
        <v>1881</v>
      </c>
      <c r="B814" t="s">
        <v>1880</v>
      </c>
      <c r="C814" s="30">
        <f>VLOOKUP(A814,Tabela2[[#All],[SKU]:[VALOR UNITÁRIO]],3,FALSE)</f>
        <v>22700.68</v>
      </c>
      <c r="D814" s="2" t="s">
        <v>2522</v>
      </c>
      <c r="E814" t="str">
        <f>VLOOKUP(A814,Tabela2[[#All],[SKU]:[VIGÊNCIA]],2,FALSE)</f>
        <v>N/A</v>
      </c>
      <c r="F814" s="2" t="s">
        <v>215</v>
      </c>
      <c r="G814" s="31" t="s">
        <v>1897</v>
      </c>
    </row>
    <row r="815" spans="1:7" x14ac:dyDescent="0.3">
      <c r="A815" s="29" t="s">
        <v>1883</v>
      </c>
      <c r="B815" t="s">
        <v>1882</v>
      </c>
      <c r="C815" s="30">
        <f>VLOOKUP(A815,Tabela2[[#All],[SKU]:[VALOR UNITÁRIO]],3,FALSE)</f>
        <v>0</v>
      </c>
      <c r="D815" s="2" t="s">
        <v>2522</v>
      </c>
      <c r="E815" t="str">
        <f>VLOOKUP(A815,Tabela2[[#All],[SKU]:[VIGÊNCIA]],2,FALSE)</f>
        <v>N/A</v>
      </c>
      <c r="F815" s="2" t="s">
        <v>215</v>
      </c>
      <c r="G815" s="31" t="s">
        <v>1897</v>
      </c>
    </row>
    <row r="816" spans="1:7" x14ac:dyDescent="0.3">
      <c r="A816" s="29" t="s">
        <v>1899</v>
      </c>
      <c r="B816" t="s">
        <v>1898</v>
      </c>
      <c r="C816" s="30">
        <f>VLOOKUP(A816,Tabela1[[#All],[SKU]:[VALOR UNITÁRIO]],3,FALSE)</f>
        <v>96.5</v>
      </c>
      <c r="D816" s="2" t="s">
        <v>2523</v>
      </c>
      <c r="E816" t="str">
        <f>VLOOKUP(A816,Tabela1[[SKU]:[VIGÊNCIA]],2,FALSE)</f>
        <v>1 YEAR</v>
      </c>
      <c r="F816" s="2" t="s">
        <v>215</v>
      </c>
      <c r="G816" s="31" t="s">
        <v>1897</v>
      </c>
    </row>
    <row r="817" spans="1:7" x14ac:dyDescent="0.3">
      <c r="A817" s="29" t="s">
        <v>1901</v>
      </c>
      <c r="B817" t="s">
        <v>1900</v>
      </c>
      <c r="C817" s="30">
        <f>VLOOKUP(A817,Tabela1[[#All],[SKU]:[VALOR UNITÁRIO]],3,FALSE)</f>
        <v>242.46</v>
      </c>
      <c r="D817" s="2" t="s">
        <v>2523</v>
      </c>
      <c r="E817" t="str">
        <f>VLOOKUP(A817,Tabela1[[SKU]:[VIGÊNCIA]],2,FALSE)</f>
        <v>3 YEAR</v>
      </c>
      <c r="F817" s="2" t="s">
        <v>215</v>
      </c>
      <c r="G817" s="31" t="s">
        <v>1897</v>
      </c>
    </row>
    <row r="818" spans="1:7" x14ac:dyDescent="0.3">
      <c r="A818" s="29" t="s">
        <v>1903</v>
      </c>
      <c r="B818" t="s">
        <v>1902</v>
      </c>
      <c r="C818" s="30">
        <f>VLOOKUP(A818,Tabela1[[#All],[SKU]:[VALOR UNITÁRIO]],3,FALSE)</f>
        <v>339.77</v>
      </c>
      <c r="D818" s="2" t="s">
        <v>2523</v>
      </c>
      <c r="E818" t="str">
        <f>VLOOKUP(A818,Tabela1[[SKU]:[VIGÊNCIA]],2,FALSE)</f>
        <v>5 YEAR</v>
      </c>
      <c r="F818" s="2" t="s">
        <v>215</v>
      </c>
      <c r="G818" s="31" t="s">
        <v>1897</v>
      </c>
    </row>
    <row r="819" spans="1:7" x14ac:dyDescent="0.3">
      <c r="A819" s="29" t="s">
        <v>1905</v>
      </c>
      <c r="B819" t="s">
        <v>1904</v>
      </c>
      <c r="C819" s="30">
        <f>VLOOKUP(A819,Tabela1[[#All],[SKU]:[VALOR UNITÁRIO]],3,FALSE)</f>
        <v>96.5</v>
      </c>
      <c r="D819" s="2" t="s">
        <v>2523</v>
      </c>
      <c r="E819" t="str">
        <f>VLOOKUP(A819,Tabela1[[SKU]:[VIGÊNCIA]],2,FALSE)</f>
        <v>1 YEAR</v>
      </c>
      <c r="F819" s="2" t="s">
        <v>215</v>
      </c>
      <c r="G819" s="31" t="s">
        <v>1897</v>
      </c>
    </row>
    <row r="820" spans="1:7" x14ac:dyDescent="0.3">
      <c r="A820" s="29" t="s">
        <v>1907</v>
      </c>
      <c r="B820" t="s">
        <v>1906</v>
      </c>
      <c r="C820" s="30">
        <f>VLOOKUP(A820,Tabela1[[#All],[SKU]:[VALOR UNITÁRIO]],3,FALSE)</f>
        <v>242.46</v>
      </c>
      <c r="D820" s="2" t="s">
        <v>2523</v>
      </c>
      <c r="E820" t="str">
        <f>VLOOKUP(A820,Tabela1[[SKU]:[VIGÊNCIA]],2,FALSE)</f>
        <v>3 YEAR</v>
      </c>
      <c r="F820" s="2" t="s">
        <v>215</v>
      </c>
      <c r="G820" s="31" t="s">
        <v>1897</v>
      </c>
    </row>
    <row r="821" spans="1:7" x14ac:dyDescent="0.3">
      <c r="A821" s="29" t="s">
        <v>1909</v>
      </c>
      <c r="B821" t="s">
        <v>1908</v>
      </c>
      <c r="C821" s="30">
        <f>VLOOKUP(A821,Tabela1[[#All],[SKU]:[VALOR UNITÁRIO]],3,FALSE)</f>
        <v>339.77</v>
      </c>
      <c r="D821" s="2" t="s">
        <v>2523</v>
      </c>
      <c r="E821" t="str">
        <f>VLOOKUP(A821,Tabela1[[SKU]:[VIGÊNCIA]],2,FALSE)</f>
        <v>5 YEAR</v>
      </c>
      <c r="F821" s="2" t="s">
        <v>215</v>
      </c>
      <c r="G821" s="31" t="s">
        <v>1897</v>
      </c>
    </row>
    <row r="822" spans="1:7" x14ac:dyDescent="0.3">
      <c r="A822" s="29" t="s">
        <v>1911</v>
      </c>
      <c r="B822" t="s">
        <v>1910</v>
      </c>
      <c r="C822" s="30">
        <f>VLOOKUP(A822,Tabela1[[#All],[SKU]:[VALOR UNITÁRIO]],3,FALSE)</f>
        <v>0.27</v>
      </c>
      <c r="D822" s="2" t="s">
        <v>2523</v>
      </c>
      <c r="E822" t="str">
        <f>VLOOKUP(A822,Tabela1[[SKU]:[VIGÊNCIA]],2,FALSE)</f>
        <v>1 DAY</v>
      </c>
      <c r="F822" s="2" t="s">
        <v>215</v>
      </c>
      <c r="G822" s="31" t="s">
        <v>1897</v>
      </c>
    </row>
    <row r="823" spans="1:7" x14ac:dyDescent="0.3">
      <c r="A823" s="29" t="s">
        <v>1913</v>
      </c>
      <c r="B823" t="s">
        <v>1912</v>
      </c>
      <c r="C823" s="30">
        <f>VLOOKUP(A823,Tabela1[[#All],[SKU]:[VALOR UNITÁRIO]],3,FALSE)</f>
        <v>680.36</v>
      </c>
      <c r="D823" s="2" t="s">
        <v>2523</v>
      </c>
      <c r="E823" t="str">
        <f>VLOOKUP(A823,Tabela1[[SKU]:[VIGÊNCIA]],2,FALSE)</f>
        <v>1 YEAR</v>
      </c>
      <c r="F823" s="2" t="s">
        <v>215</v>
      </c>
      <c r="G823" s="31" t="s">
        <v>1897</v>
      </c>
    </row>
    <row r="824" spans="1:7" x14ac:dyDescent="0.3">
      <c r="A824" s="29" t="s">
        <v>1915</v>
      </c>
      <c r="B824" t="s">
        <v>1914</v>
      </c>
      <c r="C824" s="30">
        <f>VLOOKUP(A824,Tabela1[[#All],[SKU]:[VALOR UNITÁRIO]],3,FALSE)</f>
        <v>1458.83</v>
      </c>
      <c r="D824" s="2" t="s">
        <v>2523</v>
      </c>
      <c r="E824" t="str">
        <f>VLOOKUP(A824,Tabela1[[SKU]:[VIGÊNCIA]],2,FALSE)</f>
        <v>3 YEAR</v>
      </c>
      <c r="F824" s="2" t="s">
        <v>215</v>
      </c>
      <c r="G824" s="31" t="s">
        <v>1897</v>
      </c>
    </row>
    <row r="825" spans="1:7" x14ac:dyDescent="0.3">
      <c r="A825" s="29" t="s">
        <v>1917</v>
      </c>
      <c r="B825" t="s">
        <v>1916</v>
      </c>
      <c r="C825" s="30">
        <f>VLOOKUP(A825,Tabela1[[#All],[SKU]:[VALOR UNITÁRIO]],3,FALSE)</f>
        <v>2067.0100000000002</v>
      </c>
      <c r="D825" s="2" t="s">
        <v>2523</v>
      </c>
      <c r="E825" t="str">
        <f>VLOOKUP(A825,Tabela1[[SKU]:[VIGÊNCIA]],2,FALSE)</f>
        <v>5 YEAR</v>
      </c>
      <c r="F825" s="2" t="s">
        <v>215</v>
      </c>
      <c r="G825" s="31" t="s">
        <v>1897</v>
      </c>
    </row>
    <row r="826" spans="1:7" x14ac:dyDescent="0.3">
      <c r="A826" s="29" t="s">
        <v>1919</v>
      </c>
      <c r="B826" t="s">
        <v>1918</v>
      </c>
      <c r="C826" s="30">
        <f>VLOOKUP(A826,Tabela1[[#All],[SKU]:[VALOR UNITÁRIO]],3,FALSE)</f>
        <v>680.36</v>
      </c>
      <c r="D826" s="2" t="s">
        <v>2523</v>
      </c>
      <c r="E826" t="str">
        <f>VLOOKUP(A826,Tabela1[[SKU]:[VIGÊNCIA]],2,FALSE)</f>
        <v>1 YEAR</v>
      </c>
      <c r="F826" s="2" t="s">
        <v>215</v>
      </c>
      <c r="G826" s="31" t="s">
        <v>1897</v>
      </c>
    </row>
    <row r="827" spans="1:7" x14ac:dyDescent="0.3">
      <c r="A827" s="29" t="s">
        <v>1921</v>
      </c>
      <c r="B827" t="s">
        <v>1920</v>
      </c>
      <c r="C827" s="30">
        <f>VLOOKUP(A827,Tabela1[[#All],[SKU]:[VALOR UNITÁRIO]],3,FALSE)</f>
        <v>1458.83</v>
      </c>
      <c r="D827" s="2" t="s">
        <v>2523</v>
      </c>
      <c r="E827" t="str">
        <f>VLOOKUP(A827,Tabela1[[SKU]:[VIGÊNCIA]],2,FALSE)</f>
        <v>3 YEAR</v>
      </c>
      <c r="F827" s="2" t="s">
        <v>215</v>
      </c>
      <c r="G827" s="31" t="s">
        <v>1897</v>
      </c>
    </row>
    <row r="828" spans="1:7" x14ac:dyDescent="0.3">
      <c r="A828" s="29" t="s">
        <v>1923</v>
      </c>
      <c r="B828" t="s">
        <v>1922</v>
      </c>
      <c r="C828" s="30">
        <f>VLOOKUP(A828,Tabela1[[#All],[SKU]:[VALOR UNITÁRIO]],3,FALSE)</f>
        <v>2067.0100000000002</v>
      </c>
      <c r="D828" s="2" t="s">
        <v>2523</v>
      </c>
      <c r="E828" t="str">
        <f>VLOOKUP(A828,Tabela1[[SKU]:[VIGÊNCIA]],2,FALSE)</f>
        <v>5 YEAR</v>
      </c>
      <c r="F828" s="2" t="s">
        <v>215</v>
      </c>
      <c r="G828" s="31" t="s">
        <v>1897</v>
      </c>
    </row>
    <row r="829" spans="1:7" x14ac:dyDescent="0.3">
      <c r="A829" s="29" t="s">
        <v>1925</v>
      </c>
      <c r="B829" t="s">
        <v>1924</v>
      </c>
      <c r="C829" s="30">
        <f>VLOOKUP(A829,Tabela1[[#All],[SKU]:[VALOR UNITÁRIO]],3,FALSE)</f>
        <v>1.86</v>
      </c>
      <c r="D829" s="2" t="s">
        <v>2523</v>
      </c>
      <c r="E829" t="str">
        <f>VLOOKUP(A829,Tabela1[[SKU]:[VIGÊNCIA]],2,FALSE)</f>
        <v>1 DAY</v>
      </c>
      <c r="F829" s="2" t="s">
        <v>215</v>
      </c>
      <c r="G829" s="31" t="s">
        <v>1897</v>
      </c>
    </row>
    <row r="830" spans="1:7" x14ac:dyDescent="0.3">
      <c r="A830" s="29" t="s">
        <v>1927</v>
      </c>
      <c r="B830" t="s">
        <v>1926</v>
      </c>
      <c r="C830" s="30">
        <f>VLOOKUP(A830,Tabela1[[#All],[SKU]:[VALOR UNITÁRIO]],3,FALSE)</f>
        <v>866.87</v>
      </c>
      <c r="D830" s="2" t="s">
        <v>2523</v>
      </c>
      <c r="E830" t="str">
        <f>VLOOKUP(A830,Tabela1[[SKU]:[VIGÊNCIA]],2,FALSE)</f>
        <v>1 YEAR</v>
      </c>
      <c r="F830" s="2" t="s">
        <v>215</v>
      </c>
      <c r="G830" s="31" t="s">
        <v>1897</v>
      </c>
    </row>
    <row r="831" spans="1:7" x14ac:dyDescent="0.3">
      <c r="A831" s="29" t="s">
        <v>1929</v>
      </c>
      <c r="B831" t="s">
        <v>1928</v>
      </c>
      <c r="C831" s="30">
        <f>VLOOKUP(A831,Tabela1[[#All],[SKU]:[VALOR UNITÁRIO]],3,FALSE)</f>
        <v>1864.28</v>
      </c>
      <c r="D831" s="2" t="s">
        <v>2523</v>
      </c>
      <c r="E831" t="str">
        <f>VLOOKUP(A831,Tabela1[[SKU]:[VIGÊNCIA]],2,FALSE)</f>
        <v>3 YEAR</v>
      </c>
      <c r="F831" s="2" t="s">
        <v>215</v>
      </c>
      <c r="G831" s="31" t="s">
        <v>1897</v>
      </c>
    </row>
    <row r="832" spans="1:7" x14ac:dyDescent="0.3">
      <c r="A832" s="29" t="s">
        <v>1931</v>
      </c>
      <c r="B832" t="s">
        <v>1930</v>
      </c>
      <c r="C832" s="30">
        <f>VLOOKUP(A832,Tabela1[[#All],[SKU]:[VALOR UNITÁRIO]],3,FALSE)</f>
        <v>2642.75</v>
      </c>
      <c r="D832" s="2" t="s">
        <v>2523</v>
      </c>
      <c r="E832" t="str">
        <f>VLOOKUP(A832,Tabela1[[SKU]:[VIGÊNCIA]],2,FALSE)</f>
        <v>5 YEAR</v>
      </c>
      <c r="F832" s="2" t="s">
        <v>215</v>
      </c>
      <c r="G832" s="31" t="s">
        <v>1897</v>
      </c>
    </row>
    <row r="833" spans="1:7" x14ac:dyDescent="0.3">
      <c r="A833" s="29" t="s">
        <v>1933</v>
      </c>
      <c r="B833" t="s">
        <v>1932</v>
      </c>
      <c r="C833" s="30">
        <f>VLOOKUP(A833,Tabela1[[#All],[SKU]:[VALOR UNITÁRIO]],3,FALSE)</f>
        <v>866.87</v>
      </c>
      <c r="D833" s="2" t="s">
        <v>2523</v>
      </c>
      <c r="E833" t="str">
        <f>VLOOKUP(A833,Tabela1[[SKU]:[VIGÊNCIA]],2,FALSE)</f>
        <v>1 YEAR</v>
      </c>
      <c r="F833" s="2" t="s">
        <v>215</v>
      </c>
      <c r="G833" s="31" t="s">
        <v>1897</v>
      </c>
    </row>
    <row r="834" spans="1:7" x14ac:dyDescent="0.3">
      <c r="A834" s="29" t="s">
        <v>1935</v>
      </c>
      <c r="B834" t="s">
        <v>1934</v>
      </c>
      <c r="C834" s="30">
        <f>VLOOKUP(A834,Tabela1[[#All],[SKU]:[VALOR UNITÁRIO]],3,FALSE)</f>
        <v>1864.28</v>
      </c>
      <c r="D834" s="2" t="s">
        <v>2523</v>
      </c>
      <c r="E834" t="str">
        <f>VLOOKUP(A834,Tabela1[[SKU]:[VIGÊNCIA]],2,FALSE)</f>
        <v>3 YEAR</v>
      </c>
      <c r="F834" s="2" t="s">
        <v>215</v>
      </c>
      <c r="G834" s="31" t="s">
        <v>1897</v>
      </c>
    </row>
    <row r="835" spans="1:7" x14ac:dyDescent="0.3">
      <c r="A835" s="29" t="s">
        <v>1937</v>
      </c>
      <c r="B835" t="s">
        <v>1936</v>
      </c>
      <c r="C835" s="30">
        <f>VLOOKUP(A835,Tabela1[[#All],[SKU]:[VALOR UNITÁRIO]],3,FALSE)</f>
        <v>2642.75</v>
      </c>
      <c r="D835" s="2" t="s">
        <v>2523</v>
      </c>
      <c r="E835" t="str">
        <f>VLOOKUP(A835,Tabela1[[SKU]:[VIGÊNCIA]],2,FALSE)</f>
        <v>5 YEAR</v>
      </c>
      <c r="F835" s="2" t="s">
        <v>215</v>
      </c>
      <c r="G835" s="31" t="s">
        <v>1897</v>
      </c>
    </row>
    <row r="836" spans="1:7" x14ac:dyDescent="0.3">
      <c r="A836" s="29" t="s">
        <v>1939</v>
      </c>
      <c r="B836" t="s">
        <v>1938</v>
      </c>
      <c r="C836" s="30">
        <f>VLOOKUP(A836,Tabela1[[#All],[SKU]:[VALOR UNITÁRIO]],3,FALSE)</f>
        <v>2.37</v>
      </c>
      <c r="D836" s="2" t="s">
        <v>2523</v>
      </c>
      <c r="E836" t="str">
        <f>VLOOKUP(A836,Tabela1[[SKU]:[VIGÊNCIA]],2,FALSE)</f>
        <v>1 DAY</v>
      </c>
      <c r="F836" s="2" t="s">
        <v>215</v>
      </c>
      <c r="G836" s="31" t="s">
        <v>1897</v>
      </c>
    </row>
    <row r="837" spans="1:7" x14ac:dyDescent="0.3">
      <c r="A837" s="29" t="s">
        <v>1941</v>
      </c>
      <c r="B837" t="s">
        <v>1940</v>
      </c>
      <c r="C837" s="30">
        <f>VLOOKUP(A837,Tabela1[[#All],[SKU]:[VALOR UNITÁRIO]],3,FALSE)</f>
        <v>372.21</v>
      </c>
      <c r="D837" s="2" t="s">
        <v>2523</v>
      </c>
      <c r="E837" t="str">
        <f>VLOOKUP(A837,Tabela1[[SKU]:[VIGÊNCIA]],2,FALSE)</f>
        <v>1 YEAR</v>
      </c>
      <c r="F837" s="2" t="s">
        <v>215</v>
      </c>
      <c r="G837" s="31" t="s">
        <v>1897</v>
      </c>
    </row>
    <row r="838" spans="1:7" x14ac:dyDescent="0.3">
      <c r="A838" s="29" t="s">
        <v>1943</v>
      </c>
      <c r="B838" t="s">
        <v>1942</v>
      </c>
      <c r="C838" s="30">
        <f>VLOOKUP(A838,Tabela1[[#All],[SKU]:[VALOR UNITÁRIO]],3,FALSE)</f>
        <v>1061.48</v>
      </c>
      <c r="D838" s="2" t="s">
        <v>2523</v>
      </c>
      <c r="E838" t="str">
        <f>VLOOKUP(A838,Tabela1[[SKU]:[VIGÊNCIA]],2,FALSE)</f>
        <v>3 YEAR</v>
      </c>
      <c r="F838" s="2" t="s">
        <v>215</v>
      </c>
      <c r="G838" s="31" t="s">
        <v>1897</v>
      </c>
    </row>
    <row r="839" spans="1:7" x14ac:dyDescent="0.3">
      <c r="A839" s="29" t="s">
        <v>1945</v>
      </c>
      <c r="B839" t="s">
        <v>1944</v>
      </c>
      <c r="C839" s="30">
        <f>VLOOKUP(A839,Tabela1[[#All],[SKU]:[VALOR UNITÁRIO]],3,FALSE)</f>
        <v>1677.77</v>
      </c>
      <c r="D839" s="2" t="s">
        <v>2523</v>
      </c>
      <c r="E839" t="str">
        <f>VLOOKUP(A839,Tabela1[[SKU]:[VIGÊNCIA]],2,FALSE)</f>
        <v>5 YEAR</v>
      </c>
      <c r="F839" s="2" t="s">
        <v>215</v>
      </c>
      <c r="G839" s="31" t="s">
        <v>1897</v>
      </c>
    </row>
    <row r="840" spans="1:7" x14ac:dyDescent="0.3">
      <c r="A840" s="29" t="s">
        <v>1947</v>
      </c>
      <c r="B840" t="s">
        <v>1946</v>
      </c>
      <c r="C840" s="30">
        <f>VLOOKUP(A840,Tabela1[[#All],[SKU]:[VALOR UNITÁRIO]],3,FALSE)</f>
        <v>372.21</v>
      </c>
      <c r="D840" s="2" t="s">
        <v>2523</v>
      </c>
      <c r="E840" t="str">
        <f>VLOOKUP(A840,Tabela1[[SKU]:[VIGÊNCIA]],2,FALSE)</f>
        <v>1 YEAR</v>
      </c>
      <c r="F840" s="2" t="s">
        <v>215</v>
      </c>
      <c r="G840" s="31" t="s">
        <v>1897</v>
      </c>
    </row>
    <row r="841" spans="1:7" x14ac:dyDescent="0.3">
      <c r="A841" s="29" t="s">
        <v>1949</v>
      </c>
      <c r="B841" t="s">
        <v>1948</v>
      </c>
      <c r="C841" s="30">
        <f>VLOOKUP(A841,Tabela1[[#All],[SKU]:[VALOR UNITÁRIO]],3,FALSE)</f>
        <v>1061.48</v>
      </c>
      <c r="D841" s="2" t="s">
        <v>2523</v>
      </c>
      <c r="E841" t="str">
        <f>VLOOKUP(A841,Tabela1[[SKU]:[VIGÊNCIA]],2,FALSE)</f>
        <v>3 YEAR</v>
      </c>
      <c r="F841" s="2" t="s">
        <v>215</v>
      </c>
      <c r="G841" s="31" t="s">
        <v>1897</v>
      </c>
    </row>
    <row r="842" spans="1:7" x14ac:dyDescent="0.3">
      <c r="A842" s="29" t="s">
        <v>1951</v>
      </c>
      <c r="B842" t="s">
        <v>1950</v>
      </c>
      <c r="C842" s="30">
        <f>VLOOKUP(A842,Tabela1[[#All],[SKU]:[VALOR UNITÁRIO]],3,FALSE)</f>
        <v>1677.77</v>
      </c>
      <c r="D842" s="2" t="s">
        <v>2523</v>
      </c>
      <c r="E842" t="str">
        <f>VLOOKUP(A842,Tabela1[[SKU]:[VIGÊNCIA]],2,FALSE)</f>
        <v>5 YEAR</v>
      </c>
      <c r="F842" s="2" t="s">
        <v>215</v>
      </c>
      <c r="G842" s="31" t="s">
        <v>1897</v>
      </c>
    </row>
    <row r="843" spans="1:7" x14ac:dyDescent="0.3">
      <c r="A843" s="29" t="s">
        <v>1953</v>
      </c>
      <c r="B843" t="s">
        <v>1952</v>
      </c>
      <c r="C843" s="30">
        <f>VLOOKUP(A843,Tabela1[[#All],[SKU]:[VALOR UNITÁRIO]],3,FALSE)</f>
        <v>1.02</v>
      </c>
      <c r="D843" s="2" t="s">
        <v>2523</v>
      </c>
      <c r="E843" t="str">
        <f>VLOOKUP(A843,Tabela1[[SKU]:[VIGÊNCIA]],2,FALSE)</f>
        <v>1 DAY</v>
      </c>
      <c r="F843" s="2" t="s">
        <v>215</v>
      </c>
      <c r="G843" s="31" t="s">
        <v>1897</v>
      </c>
    </row>
    <row r="844" spans="1:7" x14ac:dyDescent="0.3">
      <c r="A844" s="29" t="s">
        <v>1955</v>
      </c>
      <c r="B844" t="s">
        <v>1954</v>
      </c>
      <c r="C844" s="30">
        <f>VLOOKUP(A844,Tabela1[[#All],[SKU]:[VALOR UNITÁRIO]],3,FALSE)</f>
        <v>931.73</v>
      </c>
      <c r="D844" s="2" t="s">
        <v>2523</v>
      </c>
      <c r="E844" t="str">
        <f>VLOOKUP(A844,Tabela1[[SKU]:[VIGÊNCIA]],2,FALSE)</f>
        <v>1 YEAR</v>
      </c>
      <c r="F844" s="2" t="s">
        <v>215</v>
      </c>
      <c r="G844" s="31" t="s">
        <v>1897</v>
      </c>
    </row>
    <row r="845" spans="1:7" x14ac:dyDescent="0.3">
      <c r="A845" s="29" t="s">
        <v>1957</v>
      </c>
      <c r="B845" t="s">
        <v>1956</v>
      </c>
      <c r="C845" s="30">
        <f>VLOOKUP(A845,Tabela1[[#All],[SKU]:[VALOR UNITÁRIO]],3,FALSE)</f>
        <v>2050.79</v>
      </c>
      <c r="D845" s="2" t="s">
        <v>2523</v>
      </c>
      <c r="E845" t="str">
        <f>VLOOKUP(A845,Tabela1[[SKU]:[VIGÊNCIA]],2,FALSE)</f>
        <v>3 YEAR</v>
      </c>
      <c r="F845" s="2" t="s">
        <v>215</v>
      </c>
      <c r="G845" s="31" t="s">
        <v>1897</v>
      </c>
    </row>
    <row r="846" spans="1:7" x14ac:dyDescent="0.3">
      <c r="A846" s="29" t="s">
        <v>1959</v>
      </c>
      <c r="B846" t="s">
        <v>1958</v>
      </c>
      <c r="C846" s="30">
        <f>VLOOKUP(A846,Tabela1[[#All],[SKU]:[VALOR UNITÁRIO]],3,FALSE)</f>
        <v>2902.25</v>
      </c>
      <c r="D846" s="2" t="s">
        <v>2523</v>
      </c>
      <c r="E846" t="str">
        <f>VLOOKUP(A846,Tabela1[[SKU]:[VIGÊNCIA]],2,FALSE)</f>
        <v>5 YEAR</v>
      </c>
      <c r="F846" s="2" t="s">
        <v>215</v>
      </c>
      <c r="G846" s="31" t="s">
        <v>1897</v>
      </c>
    </row>
    <row r="847" spans="1:7" x14ac:dyDescent="0.3">
      <c r="A847" s="29" t="s">
        <v>1961</v>
      </c>
      <c r="B847" t="s">
        <v>1960</v>
      </c>
      <c r="C847" s="30">
        <f>VLOOKUP(A847,Tabela1[[#All],[SKU]:[VALOR UNITÁRIO]],3,FALSE)</f>
        <v>931.73</v>
      </c>
      <c r="D847" s="2" t="s">
        <v>2523</v>
      </c>
      <c r="E847" t="str">
        <f>VLOOKUP(A847,Tabela1[[SKU]:[VIGÊNCIA]],2,FALSE)</f>
        <v>1 YEAR</v>
      </c>
      <c r="F847" s="2" t="s">
        <v>215</v>
      </c>
      <c r="G847" s="31" t="s">
        <v>1897</v>
      </c>
    </row>
    <row r="848" spans="1:7" x14ac:dyDescent="0.3">
      <c r="A848" s="29" t="s">
        <v>1963</v>
      </c>
      <c r="B848" t="s">
        <v>1962</v>
      </c>
      <c r="C848" s="30">
        <f>VLOOKUP(A848,Tabela1[[#All],[SKU]:[VALOR UNITÁRIO]],3,FALSE)</f>
        <v>2050.79</v>
      </c>
      <c r="D848" s="2" t="s">
        <v>2523</v>
      </c>
      <c r="E848" t="str">
        <f>VLOOKUP(A848,Tabela1[[SKU]:[VIGÊNCIA]],2,FALSE)</f>
        <v>3 YEAR</v>
      </c>
      <c r="F848" s="2" t="s">
        <v>215</v>
      </c>
      <c r="G848" s="31" t="s">
        <v>1897</v>
      </c>
    </row>
    <row r="849" spans="1:7" x14ac:dyDescent="0.3">
      <c r="A849" s="29" t="s">
        <v>1965</v>
      </c>
      <c r="B849" t="s">
        <v>1964</v>
      </c>
      <c r="C849" s="30">
        <f>VLOOKUP(A849,Tabela1[[#All],[SKU]:[VALOR UNITÁRIO]],3,FALSE)</f>
        <v>2902.25</v>
      </c>
      <c r="D849" s="2" t="s">
        <v>2523</v>
      </c>
      <c r="E849" t="str">
        <f>VLOOKUP(A849,Tabela1[[SKU]:[VIGÊNCIA]],2,FALSE)</f>
        <v>5 YEAR</v>
      </c>
      <c r="F849" s="2" t="s">
        <v>215</v>
      </c>
      <c r="G849" s="31" t="s">
        <v>1897</v>
      </c>
    </row>
    <row r="850" spans="1:7" x14ac:dyDescent="0.3">
      <c r="A850" s="29" t="s">
        <v>1967</v>
      </c>
      <c r="B850" t="s">
        <v>1966</v>
      </c>
      <c r="C850" s="30">
        <f>VLOOKUP(A850,Tabela1[[#All],[SKU]:[VALOR UNITÁRIO]],3,FALSE)</f>
        <v>2.5499999999999998</v>
      </c>
      <c r="D850" s="2" t="s">
        <v>2523</v>
      </c>
      <c r="E850" t="str">
        <f>VLOOKUP(A850,Tabela1[[SKU]:[VIGÊNCIA]],2,FALSE)</f>
        <v>1 DAY</v>
      </c>
      <c r="F850" s="2" t="s">
        <v>215</v>
      </c>
      <c r="G850" s="31" t="s">
        <v>1897</v>
      </c>
    </row>
    <row r="851" spans="1:7" x14ac:dyDescent="0.3">
      <c r="A851" s="29" t="s">
        <v>1969</v>
      </c>
      <c r="B851" t="s">
        <v>1968</v>
      </c>
      <c r="C851" s="30">
        <f>VLOOKUP(A851,Tabela1[[#All],[SKU]:[VALOR UNITÁRIO]],3,FALSE)</f>
        <v>64.069999999999993</v>
      </c>
      <c r="D851" s="2" t="s">
        <v>2523</v>
      </c>
      <c r="E851" t="str">
        <f>VLOOKUP(A851,Tabela1[[SKU]:[VIGÊNCIA]],2,FALSE)</f>
        <v>1 YEAR</v>
      </c>
      <c r="F851" s="2" t="s">
        <v>215</v>
      </c>
      <c r="G851" s="31" t="s">
        <v>1897</v>
      </c>
    </row>
    <row r="852" spans="1:7" x14ac:dyDescent="0.3">
      <c r="A852" s="29" t="s">
        <v>1971</v>
      </c>
      <c r="B852" t="s">
        <v>1970</v>
      </c>
      <c r="C852" s="30">
        <f>VLOOKUP(A852,Tabela1[[#All],[SKU]:[VALOR UNITÁRIO]],3,FALSE)</f>
        <v>169.49</v>
      </c>
      <c r="D852" s="2" t="s">
        <v>2523</v>
      </c>
      <c r="E852" t="str">
        <f>VLOOKUP(A852,Tabela1[[SKU]:[VIGÊNCIA]],2,FALSE)</f>
        <v>3 YEAR</v>
      </c>
      <c r="F852" s="2" t="s">
        <v>215</v>
      </c>
      <c r="G852" s="31" t="s">
        <v>1897</v>
      </c>
    </row>
    <row r="853" spans="1:7" x14ac:dyDescent="0.3">
      <c r="A853" s="29" t="s">
        <v>1973</v>
      </c>
      <c r="B853" t="s">
        <v>1972</v>
      </c>
      <c r="C853" s="30">
        <f>VLOOKUP(A853,Tabela1[[#All],[SKU]:[VALOR UNITÁRIO]],3,FALSE)</f>
        <v>242.46</v>
      </c>
      <c r="D853" s="2" t="s">
        <v>2523</v>
      </c>
      <c r="E853" t="str">
        <f>VLOOKUP(A853,Tabela1[[SKU]:[VIGÊNCIA]],2,FALSE)</f>
        <v>5 YEAR</v>
      </c>
      <c r="F853" s="2" t="s">
        <v>215</v>
      </c>
      <c r="G853" s="31" t="s">
        <v>1897</v>
      </c>
    </row>
    <row r="854" spans="1:7" x14ac:dyDescent="0.3">
      <c r="A854" s="29" t="s">
        <v>1975</v>
      </c>
      <c r="B854" t="s">
        <v>1974</v>
      </c>
      <c r="C854" s="30">
        <f>VLOOKUP(A854,Tabela1[[#All],[SKU]:[VALOR UNITÁRIO]],3,FALSE)</f>
        <v>64.069999999999993</v>
      </c>
      <c r="D854" s="2" t="s">
        <v>2523</v>
      </c>
      <c r="E854" t="str">
        <f>VLOOKUP(A854,Tabela1[[SKU]:[VIGÊNCIA]],2,FALSE)</f>
        <v>1 YEAR</v>
      </c>
      <c r="F854" s="2" t="s">
        <v>215</v>
      </c>
      <c r="G854" s="31" t="s">
        <v>1897</v>
      </c>
    </row>
    <row r="855" spans="1:7" x14ac:dyDescent="0.3">
      <c r="A855" s="29" t="s">
        <v>1977</v>
      </c>
      <c r="B855" t="s">
        <v>1976</v>
      </c>
      <c r="C855" s="30">
        <f>VLOOKUP(A855,Tabela1[[#All],[SKU]:[VALOR UNITÁRIO]],3,FALSE)</f>
        <v>169.49</v>
      </c>
      <c r="D855" s="2" t="s">
        <v>2523</v>
      </c>
      <c r="E855" t="str">
        <f>VLOOKUP(A855,Tabela1[[SKU]:[VIGÊNCIA]],2,FALSE)</f>
        <v>3 YEAR</v>
      </c>
      <c r="F855" s="2" t="s">
        <v>215</v>
      </c>
      <c r="G855" s="31" t="s">
        <v>1897</v>
      </c>
    </row>
    <row r="856" spans="1:7" x14ac:dyDescent="0.3">
      <c r="A856" s="29" t="s">
        <v>1979</v>
      </c>
      <c r="B856" t="s">
        <v>1978</v>
      </c>
      <c r="C856" s="30">
        <f>VLOOKUP(A856,Tabela1[[#All],[SKU]:[VALOR UNITÁRIO]],3,FALSE)</f>
        <v>242.46</v>
      </c>
      <c r="D856" s="2" t="s">
        <v>2523</v>
      </c>
      <c r="E856" t="str">
        <f>VLOOKUP(A856,Tabela1[[SKU]:[VIGÊNCIA]],2,FALSE)</f>
        <v>5 YEAR</v>
      </c>
      <c r="F856" s="2" t="s">
        <v>215</v>
      </c>
      <c r="G856" s="31" t="s">
        <v>1897</v>
      </c>
    </row>
    <row r="857" spans="1:7" x14ac:dyDescent="0.3">
      <c r="A857" s="29" t="s">
        <v>1981</v>
      </c>
      <c r="B857" t="s">
        <v>1980</v>
      </c>
      <c r="C857" s="30">
        <f>VLOOKUP(A857,Tabela1[[#All],[SKU]:[VALOR UNITÁRIO]],3,FALSE)</f>
        <v>0.17</v>
      </c>
      <c r="D857" s="2" t="s">
        <v>2523</v>
      </c>
      <c r="E857" t="str">
        <f>VLOOKUP(A857,Tabela1[[SKU]:[VIGÊNCIA]],2,FALSE)</f>
        <v>1 DAY</v>
      </c>
      <c r="F857" s="2" t="s">
        <v>215</v>
      </c>
      <c r="G857" s="31" t="s">
        <v>1897</v>
      </c>
    </row>
    <row r="858" spans="1:7" x14ac:dyDescent="0.3">
      <c r="A858" s="29" t="s">
        <v>1983</v>
      </c>
      <c r="B858" t="s">
        <v>1982</v>
      </c>
      <c r="C858" s="30">
        <f>VLOOKUP(A858,Tabela1[[#All],[SKU]:[VALOR UNITÁRIO]],3,FALSE)</f>
        <v>210.02</v>
      </c>
      <c r="D858" s="2" t="s">
        <v>2523</v>
      </c>
      <c r="E858" t="str">
        <f>VLOOKUP(A858,Tabela1[[SKU]:[VIGÊNCIA]],2,FALSE)</f>
        <v>1 YEAR</v>
      </c>
      <c r="F858" s="2" t="s">
        <v>215</v>
      </c>
      <c r="G858" s="31" t="s">
        <v>1897</v>
      </c>
    </row>
    <row r="859" spans="1:7" x14ac:dyDescent="0.3">
      <c r="A859" s="29" t="s">
        <v>1985</v>
      </c>
      <c r="B859" t="s">
        <v>1984</v>
      </c>
      <c r="C859" s="30">
        <f>VLOOKUP(A859,Tabela1[[#All],[SKU]:[VALOR UNITÁRIO]],3,FALSE)</f>
        <v>461.4</v>
      </c>
      <c r="D859" s="2" t="s">
        <v>2523</v>
      </c>
      <c r="E859" t="str">
        <f>VLOOKUP(A859,Tabela1[[SKU]:[VIGÊNCIA]],2,FALSE)</f>
        <v>3 YEAR</v>
      </c>
      <c r="F859" s="2" t="s">
        <v>215</v>
      </c>
      <c r="G859" s="31" t="s">
        <v>1897</v>
      </c>
    </row>
    <row r="860" spans="1:7" x14ac:dyDescent="0.3">
      <c r="A860" s="29" t="s">
        <v>1987</v>
      </c>
      <c r="B860" t="s">
        <v>1986</v>
      </c>
      <c r="C860" s="30">
        <f>VLOOKUP(A860,Tabela1[[#All],[SKU]:[VALOR UNITÁRIO]],3,FALSE)</f>
        <v>656.03</v>
      </c>
      <c r="D860" s="2" t="s">
        <v>2523</v>
      </c>
      <c r="E860" t="str">
        <f>VLOOKUP(A860,Tabela1[[SKU]:[VIGÊNCIA]],2,FALSE)</f>
        <v>5 YEAR</v>
      </c>
      <c r="F860" s="2" t="s">
        <v>215</v>
      </c>
      <c r="G860" s="31" t="s">
        <v>1897</v>
      </c>
    </row>
    <row r="861" spans="1:7" x14ac:dyDescent="0.3">
      <c r="A861" s="29" t="s">
        <v>1989</v>
      </c>
      <c r="B861" t="s">
        <v>1988</v>
      </c>
      <c r="C861" s="30">
        <f>VLOOKUP(A861,Tabela1[[#All],[SKU]:[VALOR UNITÁRIO]],3,FALSE)</f>
        <v>210.02</v>
      </c>
      <c r="D861" s="2" t="s">
        <v>2523</v>
      </c>
      <c r="E861" t="str">
        <f>VLOOKUP(A861,Tabela1[[SKU]:[VIGÊNCIA]],2,FALSE)</f>
        <v>1 YEAR</v>
      </c>
      <c r="F861" s="2" t="s">
        <v>215</v>
      </c>
      <c r="G861" s="31" t="s">
        <v>1897</v>
      </c>
    </row>
    <row r="862" spans="1:7" x14ac:dyDescent="0.3">
      <c r="A862" s="29" t="s">
        <v>1991</v>
      </c>
      <c r="B862" t="s">
        <v>1990</v>
      </c>
      <c r="C862" s="30">
        <f>VLOOKUP(A862,Tabela1[[#All],[SKU]:[VALOR UNITÁRIO]],3,FALSE)</f>
        <v>461.4</v>
      </c>
      <c r="D862" s="2" t="s">
        <v>2523</v>
      </c>
      <c r="E862" t="str">
        <f>VLOOKUP(A862,Tabela1[[SKU]:[VIGÊNCIA]],2,FALSE)</f>
        <v>3 YEAR</v>
      </c>
      <c r="F862" s="2" t="s">
        <v>215</v>
      </c>
      <c r="G862" s="31" t="s">
        <v>1897</v>
      </c>
    </row>
    <row r="863" spans="1:7" x14ac:dyDescent="0.3">
      <c r="A863" s="29" t="s">
        <v>1993</v>
      </c>
      <c r="B863" t="s">
        <v>1992</v>
      </c>
      <c r="C863" s="30">
        <f>VLOOKUP(A863,Tabela1[[#All],[SKU]:[VALOR UNITÁRIO]],3,FALSE)</f>
        <v>656.03</v>
      </c>
      <c r="D863" s="2" t="s">
        <v>2523</v>
      </c>
      <c r="E863" t="str">
        <f>VLOOKUP(A863,Tabela1[[SKU]:[VIGÊNCIA]],2,FALSE)</f>
        <v>5 YEAR</v>
      </c>
      <c r="F863" s="2" t="s">
        <v>215</v>
      </c>
      <c r="G863" s="31" t="s">
        <v>1897</v>
      </c>
    </row>
    <row r="864" spans="1:7" x14ac:dyDescent="0.3">
      <c r="A864" s="29" t="s">
        <v>1995</v>
      </c>
      <c r="B864" t="s">
        <v>1994</v>
      </c>
      <c r="C864" s="30">
        <f>VLOOKUP(A864,Tabela1[[#All],[SKU]:[VALOR UNITÁRIO]],3,FALSE)</f>
        <v>0.57999999999999996</v>
      </c>
      <c r="D864" s="2" t="s">
        <v>2523</v>
      </c>
      <c r="E864" t="str">
        <f>VLOOKUP(A864,Tabela1[[SKU]:[VIGÊNCIA]],2,FALSE)</f>
        <v>1 DAY</v>
      </c>
      <c r="F864" s="2" t="s">
        <v>215</v>
      </c>
      <c r="G864" s="31" t="s">
        <v>1897</v>
      </c>
    </row>
    <row r="865" spans="1:7" x14ac:dyDescent="0.3">
      <c r="A865" s="29" t="s">
        <v>1997</v>
      </c>
      <c r="B865" t="s">
        <v>1996</v>
      </c>
      <c r="C865" s="30">
        <f>VLOOKUP(A865,Tabela1[[#All],[SKU]:[VALOR UNITÁRIO]],3,FALSE)</f>
        <v>437.09</v>
      </c>
      <c r="D865" s="2" t="s">
        <v>2523</v>
      </c>
      <c r="E865" t="str">
        <f>VLOOKUP(A865,Tabela1[[SKU]:[VIGÊNCIA]],2,FALSE)</f>
        <v>1 YEAR</v>
      </c>
      <c r="F865" s="2" t="s">
        <v>215</v>
      </c>
      <c r="G865" s="31" t="s">
        <v>1897</v>
      </c>
    </row>
    <row r="866" spans="1:7" x14ac:dyDescent="0.3">
      <c r="A866" s="29" t="s">
        <v>1999</v>
      </c>
      <c r="B866" t="s">
        <v>1998</v>
      </c>
      <c r="C866" s="30">
        <f>VLOOKUP(A866,Tabela1[[#All],[SKU]:[VALOR UNITÁRIO]],3,FALSE)</f>
        <v>931.73</v>
      </c>
      <c r="D866" s="2" t="s">
        <v>2523</v>
      </c>
      <c r="E866" t="str">
        <f>VLOOKUP(A866,Tabela1[[SKU]:[VIGÊNCIA]],2,FALSE)</f>
        <v>3 YEAR</v>
      </c>
      <c r="F866" s="2" t="s">
        <v>215</v>
      </c>
      <c r="G866" s="31" t="s">
        <v>1897</v>
      </c>
    </row>
    <row r="867" spans="1:7" x14ac:dyDescent="0.3">
      <c r="A867" s="29" t="s">
        <v>2001</v>
      </c>
      <c r="B867" t="s">
        <v>2000</v>
      </c>
      <c r="C867" s="30">
        <f>VLOOKUP(A867,Tabela1[[#All],[SKU]:[VALOR UNITÁRIO]],3,FALSE)</f>
        <v>1320.98</v>
      </c>
      <c r="D867" s="2" t="s">
        <v>2523</v>
      </c>
      <c r="E867" t="str">
        <f>VLOOKUP(A867,Tabela1[[SKU]:[VIGÊNCIA]],2,FALSE)</f>
        <v>5 YEAR</v>
      </c>
      <c r="F867" s="2" t="s">
        <v>215</v>
      </c>
      <c r="G867" s="31" t="s">
        <v>1897</v>
      </c>
    </row>
    <row r="868" spans="1:7" x14ac:dyDescent="0.3">
      <c r="A868" s="29" t="s">
        <v>2003</v>
      </c>
      <c r="B868" t="s">
        <v>2002</v>
      </c>
      <c r="C868" s="30">
        <f>VLOOKUP(A868,Tabela1[[#All],[SKU]:[VALOR UNITÁRIO]],3,FALSE)</f>
        <v>437.09</v>
      </c>
      <c r="D868" s="2" t="s">
        <v>2523</v>
      </c>
      <c r="E868" t="str">
        <f>VLOOKUP(A868,Tabela1[[SKU]:[VIGÊNCIA]],2,FALSE)</f>
        <v>1 YEAR</v>
      </c>
      <c r="F868" s="2" t="s">
        <v>215</v>
      </c>
      <c r="G868" s="31" t="s">
        <v>1897</v>
      </c>
    </row>
    <row r="869" spans="1:7" x14ac:dyDescent="0.3">
      <c r="A869" s="29" t="s">
        <v>2005</v>
      </c>
      <c r="B869" t="s">
        <v>2004</v>
      </c>
      <c r="C869" s="30">
        <f>VLOOKUP(A869,Tabela1[[#All],[SKU]:[VALOR UNITÁRIO]],3,FALSE)</f>
        <v>931.73</v>
      </c>
      <c r="D869" s="2" t="s">
        <v>2523</v>
      </c>
      <c r="E869" t="str">
        <f>VLOOKUP(A869,Tabela1[[SKU]:[VIGÊNCIA]],2,FALSE)</f>
        <v>3 YEAR</v>
      </c>
      <c r="F869" s="2" t="s">
        <v>215</v>
      </c>
      <c r="G869" s="31" t="s">
        <v>1897</v>
      </c>
    </row>
    <row r="870" spans="1:7" x14ac:dyDescent="0.3">
      <c r="A870" s="29" t="s">
        <v>2007</v>
      </c>
      <c r="B870" t="s">
        <v>2006</v>
      </c>
      <c r="C870" s="30">
        <f>VLOOKUP(A870,Tabela1[[#All],[SKU]:[VALOR UNITÁRIO]],3,FALSE)</f>
        <v>1320.98</v>
      </c>
      <c r="D870" s="2" t="s">
        <v>2523</v>
      </c>
      <c r="E870" t="str">
        <f>VLOOKUP(A870,Tabela1[[SKU]:[VIGÊNCIA]],2,FALSE)</f>
        <v>5 YEAR</v>
      </c>
      <c r="F870" s="2" t="s">
        <v>215</v>
      </c>
      <c r="G870" s="31" t="s">
        <v>1897</v>
      </c>
    </row>
    <row r="871" spans="1:7" x14ac:dyDescent="0.3">
      <c r="A871" s="29" t="s">
        <v>2009</v>
      </c>
      <c r="B871" t="s">
        <v>2008</v>
      </c>
      <c r="C871" s="30">
        <f>VLOOKUP(A871,Tabela1[[#All],[SKU]:[VALOR UNITÁRIO]],3,FALSE)</f>
        <v>1.2</v>
      </c>
      <c r="D871" s="2" t="s">
        <v>2523</v>
      </c>
      <c r="E871" t="str">
        <f>VLOOKUP(A871,Tabela1[[SKU]:[VIGÊNCIA]],2,FALSE)</f>
        <v>1 DAY</v>
      </c>
      <c r="F871" s="2" t="s">
        <v>215</v>
      </c>
      <c r="G871" s="31" t="s">
        <v>1897</v>
      </c>
    </row>
    <row r="872" spans="1:7" x14ac:dyDescent="0.3">
      <c r="A872" s="29" t="s">
        <v>2011</v>
      </c>
      <c r="B872" t="s">
        <v>2010</v>
      </c>
      <c r="C872" s="30">
        <f>VLOOKUP(A872,Tabela1[[#All],[SKU]:[VALOR UNITÁRIO]],3,FALSE)</f>
        <v>518.17999999999995</v>
      </c>
      <c r="D872" s="2" t="s">
        <v>2523</v>
      </c>
      <c r="E872" t="str">
        <f>VLOOKUP(A872,Tabela1[[SKU]:[VIGÊNCIA]],2,FALSE)</f>
        <v>1 YEAR</v>
      </c>
      <c r="F872" s="2" t="s">
        <v>215</v>
      </c>
      <c r="G872" s="31" t="s">
        <v>1897</v>
      </c>
    </row>
    <row r="873" spans="1:7" x14ac:dyDescent="0.3">
      <c r="A873" s="29" t="s">
        <v>2013</v>
      </c>
      <c r="B873" t="s">
        <v>2012</v>
      </c>
      <c r="C873" s="30">
        <f>VLOOKUP(A873,Tabela1[[#All],[SKU]:[VALOR UNITÁRIO]],3,FALSE)</f>
        <v>1118.24</v>
      </c>
      <c r="D873" s="2" t="s">
        <v>2523</v>
      </c>
      <c r="E873" t="str">
        <f>VLOOKUP(A873,Tabela1[[SKU]:[VIGÊNCIA]],2,FALSE)</f>
        <v>3 YEAR</v>
      </c>
      <c r="F873" s="2" t="s">
        <v>215</v>
      </c>
      <c r="G873" s="31" t="s">
        <v>1897</v>
      </c>
    </row>
    <row r="874" spans="1:7" x14ac:dyDescent="0.3">
      <c r="A874" s="29" t="s">
        <v>2015</v>
      </c>
      <c r="B874" t="s">
        <v>2014</v>
      </c>
      <c r="C874" s="30">
        <f>VLOOKUP(A874,Tabela1[[#All],[SKU]:[VALOR UNITÁRIO]],3,FALSE)</f>
        <v>1580.46</v>
      </c>
      <c r="D874" s="2" t="s">
        <v>2523</v>
      </c>
      <c r="E874" t="str">
        <f>VLOOKUP(A874,Tabela1[[SKU]:[VIGÊNCIA]],2,FALSE)</f>
        <v>5 YEAR</v>
      </c>
      <c r="F874" s="2" t="s">
        <v>215</v>
      </c>
      <c r="G874" s="31" t="s">
        <v>1897</v>
      </c>
    </row>
    <row r="875" spans="1:7" x14ac:dyDescent="0.3">
      <c r="A875" s="29" t="s">
        <v>2017</v>
      </c>
      <c r="B875" t="s">
        <v>2016</v>
      </c>
      <c r="C875" s="30">
        <f>VLOOKUP(A875,Tabela1[[#All],[SKU]:[VALOR UNITÁRIO]],3,FALSE)</f>
        <v>518.17999999999995</v>
      </c>
      <c r="D875" s="2" t="s">
        <v>2523</v>
      </c>
      <c r="E875" t="str">
        <f>VLOOKUP(A875,Tabela1[[SKU]:[VIGÊNCIA]],2,FALSE)</f>
        <v>1 YEAR</v>
      </c>
      <c r="F875" s="2" t="s">
        <v>215</v>
      </c>
      <c r="G875" s="31" t="s">
        <v>1897</v>
      </c>
    </row>
    <row r="876" spans="1:7" x14ac:dyDescent="0.3">
      <c r="A876" s="29" t="s">
        <v>2019</v>
      </c>
      <c r="B876" t="s">
        <v>2018</v>
      </c>
      <c r="C876" s="30">
        <f>VLOOKUP(A876,Tabela1[[#All],[SKU]:[VALOR UNITÁRIO]],3,FALSE)</f>
        <v>1118.24</v>
      </c>
      <c r="D876" s="2" t="s">
        <v>2523</v>
      </c>
      <c r="E876" t="str">
        <f>VLOOKUP(A876,Tabela1[[SKU]:[VIGÊNCIA]],2,FALSE)</f>
        <v>3 YEAR</v>
      </c>
      <c r="F876" s="2" t="s">
        <v>215</v>
      </c>
      <c r="G876" s="31" t="s">
        <v>1897</v>
      </c>
    </row>
    <row r="877" spans="1:7" x14ac:dyDescent="0.3">
      <c r="A877" s="29" t="s">
        <v>2021</v>
      </c>
      <c r="B877" t="s">
        <v>2020</v>
      </c>
      <c r="C877" s="30">
        <f>VLOOKUP(A877,Tabela1[[#All],[SKU]:[VALOR UNITÁRIO]],3,FALSE)</f>
        <v>1580.46</v>
      </c>
      <c r="D877" s="2" t="s">
        <v>2523</v>
      </c>
      <c r="E877" t="str">
        <f>VLOOKUP(A877,Tabela1[[SKU]:[VIGÊNCIA]],2,FALSE)</f>
        <v>5 YEAR</v>
      </c>
      <c r="F877" s="2" t="s">
        <v>215</v>
      </c>
      <c r="G877" s="31" t="s">
        <v>1897</v>
      </c>
    </row>
    <row r="878" spans="1:7" x14ac:dyDescent="0.3">
      <c r="A878" s="29" t="s">
        <v>2023</v>
      </c>
      <c r="B878" t="s">
        <v>2022</v>
      </c>
      <c r="C878" s="30">
        <f>VLOOKUP(A878,Tabela1[[#All],[SKU]:[VALOR UNITÁRIO]],3,FALSE)</f>
        <v>1.42</v>
      </c>
      <c r="D878" s="2" t="s">
        <v>2523</v>
      </c>
      <c r="E878" t="str">
        <f>VLOOKUP(A878,Tabela1[[SKU]:[VIGÊNCIA]],2,FALSE)</f>
        <v>1 DAY</v>
      </c>
      <c r="F878" s="2" t="s">
        <v>215</v>
      </c>
      <c r="G878" s="31" t="s">
        <v>1897</v>
      </c>
    </row>
    <row r="879" spans="1:7" x14ac:dyDescent="0.3">
      <c r="A879" s="29" t="s">
        <v>2025</v>
      </c>
      <c r="B879" t="s">
        <v>2024</v>
      </c>
      <c r="C879" s="30">
        <f>VLOOKUP(A879,Tabela1[[#All],[SKU]:[VALOR UNITÁRIO]],3,FALSE)</f>
        <v>226.25</v>
      </c>
      <c r="D879" s="2" t="s">
        <v>2523</v>
      </c>
      <c r="E879" t="str">
        <f>VLOOKUP(A879,Tabela1[[SKU]:[VIGÊNCIA]],2,FALSE)</f>
        <v>1 YEAR</v>
      </c>
      <c r="F879" s="2" t="s">
        <v>215</v>
      </c>
      <c r="G879" s="31" t="s">
        <v>1897</v>
      </c>
    </row>
    <row r="880" spans="1:7" x14ac:dyDescent="0.3">
      <c r="A880" s="29" t="s">
        <v>2027</v>
      </c>
      <c r="B880" t="s">
        <v>2026</v>
      </c>
      <c r="C880" s="30">
        <f>VLOOKUP(A880,Tabela1[[#All],[SKU]:[VALOR UNITÁRIO]],3,FALSE)</f>
        <v>647.91</v>
      </c>
      <c r="D880" s="2" t="s">
        <v>2523</v>
      </c>
      <c r="E880" t="str">
        <f>VLOOKUP(A880,Tabela1[[SKU]:[VIGÊNCIA]],2,FALSE)</f>
        <v>3 YEAR</v>
      </c>
      <c r="F880" s="2" t="s">
        <v>215</v>
      </c>
      <c r="G880" s="31" t="s">
        <v>1897</v>
      </c>
    </row>
    <row r="881" spans="1:7" x14ac:dyDescent="0.3">
      <c r="A881" s="29" t="s">
        <v>2029</v>
      </c>
      <c r="B881" t="s">
        <v>2028</v>
      </c>
      <c r="C881" s="30">
        <f>VLOOKUP(A881,Tabela1[[#All],[SKU]:[VALOR UNITÁRIO]],3,FALSE)</f>
        <v>1020.93</v>
      </c>
      <c r="D881" s="2" t="s">
        <v>2523</v>
      </c>
      <c r="E881" t="str">
        <f>VLOOKUP(A881,Tabela1[[SKU]:[VIGÊNCIA]],2,FALSE)</f>
        <v>5 YEAR</v>
      </c>
      <c r="F881" s="2" t="s">
        <v>215</v>
      </c>
      <c r="G881" s="31" t="s">
        <v>1897</v>
      </c>
    </row>
    <row r="882" spans="1:7" x14ac:dyDescent="0.3">
      <c r="A882" s="29" t="s">
        <v>2031</v>
      </c>
      <c r="B882" t="s">
        <v>2030</v>
      </c>
      <c r="C882" s="30">
        <f>VLOOKUP(A882,Tabela1[[#All],[SKU]:[VALOR UNITÁRIO]],3,FALSE)</f>
        <v>226.25</v>
      </c>
      <c r="D882" s="2" t="s">
        <v>2523</v>
      </c>
      <c r="E882" t="str">
        <f>VLOOKUP(A882,Tabela1[[SKU]:[VIGÊNCIA]],2,FALSE)</f>
        <v>1 YEAR</v>
      </c>
      <c r="F882" s="2" t="s">
        <v>215</v>
      </c>
      <c r="G882" s="31" t="s">
        <v>1897</v>
      </c>
    </row>
    <row r="883" spans="1:7" x14ac:dyDescent="0.3">
      <c r="A883" s="29" t="s">
        <v>2033</v>
      </c>
      <c r="B883" t="s">
        <v>2032</v>
      </c>
      <c r="C883" s="30">
        <f>VLOOKUP(A883,Tabela1[[#All],[SKU]:[VALOR UNITÁRIO]],3,FALSE)</f>
        <v>647.91</v>
      </c>
      <c r="D883" s="2" t="s">
        <v>2523</v>
      </c>
      <c r="E883" t="str">
        <f>VLOOKUP(A883,Tabela1[[SKU]:[VIGÊNCIA]],2,FALSE)</f>
        <v>3 YEAR</v>
      </c>
      <c r="F883" s="2" t="s">
        <v>215</v>
      </c>
      <c r="G883" s="31" t="s">
        <v>1897</v>
      </c>
    </row>
    <row r="884" spans="1:7" x14ac:dyDescent="0.3">
      <c r="A884" s="29" t="s">
        <v>2035</v>
      </c>
      <c r="B884" t="s">
        <v>2034</v>
      </c>
      <c r="C884" s="30">
        <f>VLOOKUP(A884,Tabela1[[#All],[SKU]:[VALOR UNITÁRIO]],3,FALSE)</f>
        <v>1020.93</v>
      </c>
      <c r="D884" s="2" t="s">
        <v>2523</v>
      </c>
      <c r="E884" t="str">
        <f>VLOOKUP(A884,Tabela1[[SKU]:[VIGÊNCIA]],2,FALSE)</f>
        <v>5 YEAR</v>
      </c>
      <c r="F884" s="2" t="s">
        <v>215</v>
      </c>
      <c r="G884" s="31" t="s">
        <v>1897</v>
      </c>
    </row>
    <row r="885" spans="1:7" x14ac:dyDescent="0.3">
      <c r="A885" s="29" t="s">
        <v>2037</v>
      </c>
      <c r="B885" t="s">
        <v>2036</v>
      </c>
      <c r="C885" s="30">
        <f>VLOOKUP(A885,Tabela1[[#All],[SKU]:[VALOR UNITÁRIO]],3,FALSE)</f>
        <v>0.62</v>
      </c>
      <c r="D885" s="2" t="s">
        <v>2523</v>
      </c>
      <c r="E885" t="str">
        <f>VLOOKUP(A885,Tabela1[[SKU]:[VIGÊNCIA]],2,FALSE)</f>
        <v>1 DAY</v>
      </c>
      <c r="F885" s="2" t="s">
        <v>215</v>
      </c>
      <c r="G885" s="31" t="s">
        <v>1897</v>
      </c>
    </row>
    <row r="886" spans="1:7" x14ac:dyDescent="0.3">
      <c r="A886" s="29" t="s">
        <v>2039</v>
      </c>
      <c r="B886" t="s">
        <v>2038</v>
      </c>
      <c r="C886" s="30">
        <f>VLOOKUP(A886,Tabela1[[#All],[SKU]:[VALOR UNITÁRIO]],3,FALSE)</f>
        <v>80.28</v>
      </c>
      <c r="D886" s="2" t="s">
        <v>2523</v>
      </c>
      <c r="E886" t="str">
        <f>VLOOKUP(A886,Tabela1[[SKU]:[VIGÊNCIA]],2,FALSE)</f>
        <v>1 YEAR</v>
      </c>
      <c r="F886" s="2" t="s">
        <v>215</v>
      </c>
      <c r="G886" s="31" t="s">
        <v>1897</v>
      </c>
    </row>
    <row r="887" spans="1:7" x14ac:dyDescent="0.3">
      <c r="A887" s="29" t="s">
        <v>2041</v>
      </c>
      <c r="B887" t="s">
        <v>2040</v>
      </c>
      <c r="C887" s="30">
        <f>VLOOKUP(A887,Tabela1[[#All],[SKU]:[VALOR UNITÁRIO]],3,FALSE)</f>
        <v>201.92</v>
      </c>
      <c r="D887" s="2" t="s">
        <v>2523</v>
      </c>
      <c r="E887" t="str">
        <f>VLOOKUP(A887,Tabela1[[SKU]:[VIGÊNCIA]],2,FALSE)</f>
        <v>3 YEAR</v>
      </c>
      <c r="F887" s="2" t="s">
        <v>215</v>
      </c>
      <c r="G887" s="31" t="s">
        <v>1897</v>
      </c>
    </row>
    <row r="888" spans="1:7" x14ac:dyDescent="0.3">
      <c r="A888" s="29" t="s">
        <v>2043</v>
      </c>
      <c r="B888" t="s">
        <v>2042</v>
      </c>
      <c r="C888" s="30">
        <f>VLOOKUP(A888,Tabela1[[#All],[SKU]:[VALOR UNITÁRIO]],3,FALSE)</f>
        <v>283.01</v>
      </c>
      <c r="D888" s="2" t="s">
        <v>2523</v>
      </c>
      <c r="E888" t="str">
        <f>VLOOKUP(A888,Tabela1[[SKU]:[VIGÊNCIA]],2,FALSE)</f>
        <v>5 YEAR</v>
      </c>
      <c r="F888" s="2" t="s">
        <v>215</v>
      </c>
      <c r="G888" s="31" t="s">
        <v>1897</v>
      </c>
    </row>
    <row r="889" spans="1:7" x14ac:dyDescent="0.3">
      <c r="A889" s="29" t="s">
        <v>2045</v>
      </c>
      <c r="B889" t="s">
        <v>2044</v>
      </c>
      <c r="C889" s="30">
        <f>VLOOKUP(A889,Tabela1[[#All],[SKU]:[VALOR UNITÁRIO]],3,FALSE)</f>
        <v>80.28</v>
      </c>
      <c r="D889" s="2" t="s">
        <v>2523</v>
      </c>
      <c r="E889" t="str">
        <f>VLOOKUP(A889,Tabela1[[SKU]:[VIGÊNCIA]],2,FALSE)</f>
        <v>1 YEAR</v>
      </c>
      <c r="F889" s="2" t="s">
        <v>215</v>
      </c>
      <c r="G889" s="31" t="s">
        <v>1897</v>
      </c>
    </row>
    <row r="890" spans="1:7" x14ac:dyDescent="0.3">
      <c r="A890" s="29" t="s">
        <v>2047</v>
      </c>
      <c r="B890" t="s">
        <v>2046</v>
      </c>
      <c r="C890" s="30">
        <f>VLOOKUP(A890,Tabela1[[#All],[SKU]:[VALOR UNITÁRIO]],3,FALSE)</f>
        <v>201.92</v>
      </c>
      <c r="D890" s="2" t="s">
        <v>2523</v>
      </c>
      <c r="E890" t="str">
        <f>VLOOKUP(A890,Tabela1[[SKU]:[VIGÊNCIA]],2,FALSE)</f>
        <v>3 YEAR</v>
      </c>
      <c r="F890" s="2" t="s">
        <v>215</v>
      </c>
      <c r="G890" s="31" t="s">
        <v>1897</v>
      </c>
    </row>
    <row r="891" spans="1:7" x14ac:dyDescent="0.3">
      <c r="A891" s="29" t="s">
        <v>2049</v>
      </c>
      <c r="B891" t="s">
        <v>2048</v>
      </c>
      <c r="C891" s="30">
        <f>VLOOKUP(A891,Tabela1[[#All],[SKU]:[VALOR UNITÁRIO]],3,FALSE)</f>
        <v>283.01</v>
      </c>
      <c r="D891" s="2" t="s">
        <v>2523</v>
      </c>
      <c r="E891" t="str">
        <f>VLOOKUP(A891,Tabela1[[SKU]:[VIGÊNCIA]],2,FALSE)</f>
        <v>5 YEAR</v>
      </c>
      <c r="F891" s="2" t="s">
        <v>215</v>
      </c>
      <c r="G891" s="31" t="s">
        <v>1897</v>
      </c>
    </row>
    <row r="892" spans="1:7" x14ac:dyDescent="0.3">
      <c r="A892" s="29" t="s">
        <v>2051</v>
      </c>
      <c r="B892" t="s">
        <v>2050</v>
      </c>
      <c r="C892" s="30">
        <f>VLOOKUP(A892,Tabela1[[#All],[SKU]:[VALOR UNITÁRIO]],3,FALSE)</f>
        <v>0.21</v>
      </c>
      <c r="D892" s="2" t="s">
        <v>2523</v>
      </c>
      <c r="E892" t="str">
        <f>VLOOKUP(A892,Tabela1[[SKU]:[VIGÊNCIA]],2,FALSE)</f>
        <v>1 DAY</v>
      </c>
      <c r="F892" s="2" t="s">
        <v>215</v>
      </c>
      <c r="G892" s="31" t="s">
        <v>1897</v>
      </c>
    </row>
    <row r="893" spans="1:7" x14ac:dyDescent="0.3">
      <c r="A893" s="29" t="s">
        <v>2053</v>
      </c>
      <c r="B893" t="s">
        <v>2052</v>
      </c>
      <c r="C893" s="30">
        <f>VLOOKUP(A893,Tabela1[[#All],[SKU]:[VALOR UNITÁRIO]],3,FALSE)</f>
        <v>40.36</v>
      </c>
      <c r="D893" s="2" t="s">
        <v>2523</v>
      </c>
      <c r="E893" t="str">
        <f>VLOOKUP(A893,Tabela1[[SKU]:[VIGÊNCIA]],2,FALSE)</f>
        <v>1 YEAR</v>
      </c>
      <c r="F893" s="2" t="s">
        <v>215</v>
      </c>
      <c r="G893" s="31" t="s">
        <v>1897</v>
      </c>
    </row>
    <row r="894" spans="1:7" x14ac:dyDescent="0.3">
      <c r="A894" s="29" t="s">
        <v>2055</v>
      </c>
      <c r="B894" t="s">
        <v>2054</v>
      </c>
      <c r="C894" s="30">
        <f>VLOOKUP(A894,Tabela1[[#All],[SKU]:[VALOR UNITÁRIO]],3,FALSE)</f>
        <v>0.11</v>
      </c>
      <c r="D894" s="2" t="s">
        <v>2523</v>
      </c>
      <c r="E894" t="str">
        <f>VLOOKUP(A894,Tabela1[[SKU]:[VIGÊNCIA]],2,FALSE)</f>
        <v>N/A</v>
      </c>
      <c r="F894" s="2" t="s">
        <v>215</v>
      </c>
      <c r="G894" s="31" t="s">
        <v>1897</v>
      </c>
    </row>
    <row r="895" spans="1:7" x14ac:dyDescent="0.3">
      <c r="A895" s="29" t="s">
        <v>2057</v>
      </c>
      <c r="B895" t="s">
        <v>2056</v>
      </c>
      <c r="C895" s="30">
        <f>VLOOKUP(A895,Tabela1[[#All],[SKU]:[VALOR UNITÁRIO]],3,FALSE)</f>
        <v>574.94000000000005</v>
      </c>
      <c r="D895" s="2" t="s">
        <v>2523</v>
      </c>
      <c r="E895" t="str">
        <f>VLOOKUP(A895,Tabela1[[SKU]:[VIGÊNCIA]],2,FALSE)</f>
        <v>1 YEAR</v>
      </c>
      <c r="F895" s="2" t="s">
        <v>215</v>
      </c>
      <c r="G895" s="31" t="s">
        <v>1897</v>
      </c>
    </row>
    <row r="896" spans="1:7" x14ac:dyDescent="0.3">
      <c r="A896" s="29" t="s">
        <v>2059</v>
      </c>
      <c r="B896" t="s">
        <v>2058</v>
      </c>
      <c r="C896" s="30">
        <f>VLOOKUP(A896,Tabela1[[#All],[SKU]:[VALOR UNITÁRIO]],3,FALSE)</f>
        <v>1239.8800000000001</v>
      </c>
      <c r="D896" s="2" t="s">
        <v>2523</v>
      </c>
      <c r="E896" t="str">
        <f>VLOOKUP(A896,Tabela1[[SKU]:[VIGÊNCIA]],2,FALSE)</f>
        <v>3 YEAR</v>
      </c>
      <c r="F896" s="2" t="s">
        <v>215</v>
      </c>
      <c r="G896" s="31" t="s">
        <v>1897</v>
      </c>
    </row>
    <row r="897" spans="1:7" x14ac:dyDescent="0.3">
      <c r="A897" s="29" t="s">
        <v>2061</v>
      </c>
      <c r="B897" t="s">
        <v>2060</v>
      </c>
      <c r="C897" s="30">
        <f>VLOOKUP(A897,Tabela1[[#All],[SKU]:[VALOR UNITÁRIO]],3,FALSE)</f>
        <v>1758.86</v>
      </c>
      <c r="D897" s="2" t="s">
        <v>2523</v>
      </c>
      <c r="E897" t="str">
        <f>VLOOKUP(A897,Tabela1[[SKU]:[VIGÊNCIA]],2,FALSE)</f>
        <v>5 YEAR</v>
      </c>
      <c r="F897" s="2" t="s">
        <v>215</v>
      </c>
      <c r="G897" s="31" t="s">
        <v>1897</v>
      </c>
    </row>
    <row r="898" spans="1:7" x14ac:dyDescent="0.3">
      <c r="A898" s="29" t="s">
        <v>2063</v>
      </c>
      <c r="B898" t="s">
        <v>2062</v>
      </c>
      <c r="C898" s="30">
        <f>VLOOKUP(A898,Tabela1[[#All],[SKU]:[VALOR UNITÁRIO]],3,FALSE)</f>
        <v>574.94000000000005</v>
      </c>
      <c r="D898" s="2" t="s">
        <v>2523</v>
      </c>
      <c r="E898" t="str">
        <f>VLOOKUP(A898,Tabela1[[SKU]:[VIGÊNCIA]],2,FALSE)</f>
        <v>1 YEAR</v>
      </c>
      <c r="F898" s="2" t="s">
        <v>215</v>
      </c>
      <c r="G898" s="31" t="s">
        <v>1897</v>
      </c>
    </row>
    <row r="899" spans="1:7" x14ac:dyDescent="0.3">
      <c r="A899" s="29" t="s">
        <v>2065</v>
      </c>
      <c r="B899" t="s">
        <v>2064</v>
      </c>
      <c r="C899" s="30">
        <f>VLOOKUP(A899,Tabela1[[#All],[SKU]:[VALOR UNITÁRIO]],3,FALSE)</f>
        <v>1239.8800000000001</v>
      </c>
      <c r="D899" s="2" t="s">
        <v>2523</v>
      </c>
      <c r="E899" t="str">
        <f>VLOOKUP(A899,Tabela1[[SKU]:[VIGÊNCIA]],2,FALSE)</f>
        <v>3 YEAR</v>
      </c>
      <c r="F899" s="2" t="s">
        <v>215</v>
      </c>
      <c r="G899" s="31" t="s">
        <v>1897</v>
      </c>
    </row>
    <row r="900" spans="1:7" x14ac:dyDescent="0.3">
      <c r="A900" s="29" t="s">
        <v>2067</v>
      </c>
      <c r="B900" t="s">
        <v>2066</v>
      </c>
      <c r="C900" s="30">
        <f>VLOOKUP(A900,Tabela1[[#All],[SKU]:[VALOR UNITÁRIO]],3,FALSE)</f>
        <v>1758.86</v>
      </c>
      <c r="D900" s="2" t="s">
        <v>2523</v>
      </c>
      <c r="E900" t="str">
        <f>VLOOKUP(A900,Tabela1[[SKU]:[VIGÊNCIA]],2,FALSE)</f>
        <v>5 YEAR</v>
      </c>
      <c r="F900" s="2" t="s">
        <v>215</v>
      </c>
      <c r="G900" s="31" t="s">
        <v>1897</v>
      </c>
    </row>
    <row r="901" spans="1:7" x14ac:dyDescent="0.3">
      <c r="A901" s="29" t="s">
        <v>2069</v>
      </c>
      <c r="B901" t="s">
        <v>2068</v>
      </c>
      <c r="C901" s="30">
        <f>VLOOKUP(A901,Tabela1[[#All],[SKU]:[VALOR UNITÁRIO]],3,FALSE)</f>
        <v>1.57</v>
      </c>
      <c r="D901" s="2" t="s">
        <v>2523</v>
      </c>
      <c r="E901" t="str">
        <f>VLOOKUP(A901,Tabela1[[SKU]:[VIGÊNCIA]],2,FALSE)</f>
        <v>1 DAY</v>
      </c>
      <c r="F901" s="2" t="s">
        <v>215</v>
      </c>
      <c r="G901" s="31" t="s">
        <v>1897</v>
      </c>
    </row>
    <row r="902" spans="1:7" x14ac:dyDescent="0.3">
      <c r="A902" s="29" t="s">
        <v>2071</v>
      </c>
      <c r="B902" t="s">
        <v>2070</v>
      </c>
      <c r="C902" s="30">
        <f>VLOOKUP(A902,Tabela1[[#All],[SKU]:[VALOR UNITÁRIO]],3,FALSE)</f>
        <v>518.37</v>
      </c>
      <c r="D902" s="2" t="s">
        <v>2523</v>
      </c>
      <c r="E902" t="str">
        <f>VLOOKUP(A902,Tabela1[[SKU]:[VIGÊNCIA]],2,FALSE)</f>
        <v>1 YEAR</v>
      </c>
      <c r="F902" s="2" t="s">
        <v>215</v>
      </c>
      <c r="G902" s="31" t="s">
        <v>1897</v>
      </c>
    </row>
    <row r="903" spans="1:7" x14ac:dyDescent="0.3">
      <c r="A903" s="29" t="s">
        <v>2073</v>
      </c>
      <c r="B903" t="s">
        <v>2072</v>
      </c>
      <c r="C903" s="30">
        <f>VLOOKUP(A903,Tabela1[[#All],[SKU]:[VALOR UNITÁRIO]],3,FALSE)</f>
        <v>1.42</v>
      </c>
      <c r="D903" s="2" t="s">
        <v>2523</v>
      </c>
      <c r="E903" t="str">
        <f>VLOOKUP(A903,Tabela1[[SKU]:[VIGÊNCIA]],2,FALSE)</f>
        <v>N/A</v>
      </c>
      <c r="F903" s="2" t="s">
        <v>215</v>
      </c>
      <c r="G903" s="31" t="s">
        <v>1897</v>
      </c>
    </row>
    <row r="904" spans="1:7" x14ac:dyDescent="0.3">
      <c r="A904" s="29" t="s">
        <v>2075</v>
      </c>
      <c r="B904" t="s">
        <v>2074</v>
      </c>
      <c r="C904" s="30">
        <f>VLOOKUP(A904,Tabela1[[#All],[SKU]:[VALOR UNITÁRIO]],3,FALSE)</f>
        <v>753.33</v>
      </c>
      <c r="D904" s="2" t="s">
        <v>2523</v>
      </c>
      <c r="E904" t="str">
        <f>VLOOKUP(A904,Tabela1[[SKU]:[VIGÊNCIA]],2,FALSE)</f>
        <v>1 YEAR</v>
      </c>
      <c r="F904" s="2" t="s">
        <v>215</v>
      </c>
      <c r="G904" s="31" t="s">
        <v>1897</v>
      </c>
    </row>
    <row r="905" spans="1:7" x14ac:dyDescent="0.3">
      <c r="A905" s="29" t="s">
        <v>2077</v>
      </c>
      <c r="B905" t="s">
        <v>2076</v>
      </c>
      <c r="C905" s="30">
        <f>VLOOKUP(A905,Tabela1[[#All],[SKU]:[VALOR UNITÁRIO]],3,FALSE)</f>
        <v>1621.01</v>
      </c>
      <c r="D905" s="2" t="s">
        <v>2523</v>
      </c>
      <c r="E905" t="str">
        <f>VLOOKUP(A905,Tabela1[[SKU]:[VIGÊNCIA]],2,FALSE)</f>
        <v>3 YEAR</v>
      </c>
      <c r="F905" s="2" t="s">
        <v>215</v>
      </c>
      <c r="G905" s="31" t="s">
        <v>1897</v>
      </c>
    </row>
    <row r="906" spans="1:7" x14ac:dyDescent="0.3">
      <c r="A906" s="29" t="s">
        <v>2079</v>
      </c>
      <c r="B906" t="s">
        <v>2078</v>
      </c>
      <c r="C906" s="30">
        <f>VLOOKUP(A906,Tabela1[[#All],[SKU]:[VALOR UNITÁRIO]],3,FALSE)</f>
        <v>2294.06</v>
      </c>
      <c r="D906" s="2" t="s">
        <v>2523</v>
      </c>
      <c r="E906" t="str">
        <f>VLOOKUP(A906,Tabela1[[SKU]:[VIGÊNCIA]],2,FALSE)</f>
        <v>5 YEAR</v>
      </c>
      <c r="F906" s="2" t="s">
        <v>215</v>
      </c>
      <c r="G906" s="31" t="s">
        <v>1897</v>
      </c>
    </row>
    <row r="907" spans="1:7" x14ac:dyDescent="0.3">
      <c r="A907" s="29" t="s">
        <v>2081</v>
      </c>
      <c r="B907" t="s">
        <v>2080</v>
      </c>
      <c r="C907" s="30">
        <f>VLOOKUP(A907,Tabela1[[#All],[SKU]:[VALOR UNITÁRIO]],3,FALSE)</f>
        <v>753.33</v>
      </c>
      <c r="D907" s="2" t="s">
        <v>2523</v>
      </c>
      <c r="E907" t="str">
        <f>VLOOKUP(A907,Tabela1[[SKU]:[VIGÊNCIA]],2,FALSE)</f>
        <v>1 YEAR</v>
      </c>
      <c r="F907" s="2" t="s">
        <v>215</v>
      </c>
      <c r="G907" s="31" t="s">
        <v>1897</v>
      </c>
    </row>
    <row r="908" spans="1:7" x14ac:dyDescent="0.3">
      <c r="A908" s="29" t="s">
        <v>2083</v>
      </c>
      <c r="B908" t="s">
        <v>2082</v>
      </c>
      <c r="C908" s="30">
        <f>VLOOKUP(A908,Tabela1[[#All],[SKU]:[VALOR UNITÁRIO]],3,FALSE)</f>
        <v>1621.01</v>
      </c>
      <c r="D908" s="2" t="s">
        <v>2523</v>
      </c>
      <c r="E908" t="str">
        <f>VLOOKUP(A908,Tabela1[[SKU]:[VIGÊNCIA]],2,FALSE)</f>
        <v>3 YEAR</v>
      </c>
      <c r="F908" s="2" t="s">
        <v>215</v>
      </c>
      <c r="G908" s="31" t="s">
        <v>1897</v>
      </c>
    </row>
    <row r="909" spans="1:7" x14ac:dyDescent="0.3">
      <c r="A909" s="29" t="s">
        <v>2085</v>
      </c>
      <c r="B909" t="s">
        <v>2084</v>
      </c>
      <c r="C909" s="30">
        <f>VLOOKUP(A909,Tabela1[[#All],[SKU]:[VALOR UNITÁRIO]],3,FALSE)</f>
        <v>2294.06</v>
      </c>
      <c r="D909" s="2" t="s">
        <v>2523</v>
      </c>
      <c r="E909" t="str">
        <f>VLOOKUP(A909,Tabela1[[SKU]:[VIGÊNCIA]],2,FALSE)</f>
        <v>5 YEAR</v>
      </c>
      <c r="F909" s="2" t="s">
        <v>215</v>
      </c>
      <c r="G909" s="31" t="s">
        <v>1897</v>
      </c>
    </row>
    <row r="910" spans="1:7" x14ac:dyDescent="0.3">
      <c r="A910" s="29" t="s">
        <v>2087</v>
      </c>
      <c r="B910" t="s">
        <v>2086</v>
      </c>
      <c r="C910" s="30">
        <f>VLOOKUP(A910,Tabela1[[#All],[SKU]:[VALOR UNITÁRIO]],3,FALSE)</f>
        <v>2.0699999999999998</v>
      </c>
      <c r="D910" s="2" t="s">
        <v>2523</v>
      </c>
      <c r="E910" t="str">
        <f>VLOOKUP(A910,Tabela1[[SKU]:[VIGÊNCIA]],2,FALSE)</f>
        <v>1 DAY</v>
      </c>
      <c r="F910" s="2" t="s">
        <v>215</v>
      </c>
      <c r="G910" s="31" t="s">
        <v>1897</v>
      </c>
    </row>
    <row r="911" spans="1:7" x14ac:dyDescent="0.3">
      <c r="A911" s="29" t="s">
        <v>2089</v>
      </c>
      <c r="B911" t="s">
        <v>2088</v>
      </c>
      <c r="C911" s="30">
        <f>VLOOKUP(A911,Tabela1[[#All],[SKU]:[VALOR UNITÁRIO]],3,FALSE)</f>
        <v>677.68</v>
      </c>
      <c r="D911" s="2" t="s">
        <v>2523</v>
      </c>
      <c r="E911" t="str">
        <f>VLOOKUP(A911,Tabela1[[SKU]:[VIGÊNCIA]],2,FALSE)</f>
        <v>1 YEAR</v>
      </c>
      <c r="F911" s="2" t="s">
        <v>215</v>
      </c>
      <c r="G911" s="31" t="s">
        <v>1897</v>
      </c>
    </row>
    <row r="912" spans="1:7" x14ac:dyDescent="0.3">
      <c r="A912" s="29" t="s">
        <v>2091</v>
      </c>
      <c r="B912" t="s">
        <v>2090</v>
      </c>
      <c r="C912" s="30">
        <f>VLOOKUP(A912,Tabela1[[#All],[SKU]:[VALOR UNITÁRIO]],3,FALSE)</f>
        <v>1.86</v>
      </c>
      <c r="D912" s="2" t="s">
        <v>2523</v>
      </c>
      <c r="E912" t="str">
        <f>VLOOKUP(A912,Tabela1[[SKU]:[VIGÊNCIA]],2,FALSE)</f>
        <v>N/A</v>
      </c>
      <c r="F912" s="2" t="s">
        <v>215</v>
      </c>
      <c r="G912" s="31" t="s">
        <v>1897</v>
      </c>
    </row>
    <row r="913" spans="1:7" x14ac:dyDescent="0.3">
      <c r="A913" s="29" t="s">
        <v>2093</v>
      </c>
      <c r="B913" t="s">
        <v>2092</v>
      </c>
      <c r="C913" s="30">
        <f>VLOOKUP(A913,Tabela1[[#All],[SKU]:[VALOR UNITÁRIO]],3,FALSE)</f>
        <v>745.51</v>
      </c>
      <c r="D913" s="2" t="s">
        <v>2523</v>
      </c>
      <c r="E913" t="str">
        <f>VLOOKUP(A913,Tabela1[[SKU]:[VIGÊNCIA]],2,FALSE)</f>
        <v>1 YEAR</v>
      </c>
      <c r="F913" s="2" t="s">
        <v>215</v>
      </c>
      <c r="G913" s="31" t="s">
        <v>1897</v>
      </c>
    </row>
    <row r="914" spans="1:7" x14ac:dyDescent="0.3">
      <c r="A914" s="29" t="s">
        <v>2095</v>
      </c>
      <c r="B914" t="s">
        <v>2094</v>
      </c>
      <c r="C914" s="30">
        <f>VLOOKUP(A914,Tabela1[[#All],[SKU]:[VALOR UNITÁRIO]],3,FALSE)</f>
        <v>2.04</v>
      </c>
      <c r="D914" s="2" t="s">
        <v>2523</v>
      </c>
      <c r="E914" t="str">
        <f>VLOOKUP(A914,Tabela1[[SKU]:[VIGÊNCIA]],2,FALSE)</f>
        <v>N/A</v>
      </c>
      <c r="F914" s="2" t="s">
        <v>215</v>
      </c>
      <c r="G914" s="31" t="s">
        <v>1897</v>
      </c>
    </row>
    <row r="915" spans="1:7" x14ac:dyDescent="0.3">
      <c r="A915" s="29" t="s">
        <v>2097</v>
      </c>
      <c r="B915" t="s">
        <v>2096</v>
      </c>
      <c r="C915" s="30">
        <f>VLOOKUP(A915,Tabela1[[#All],[SKU]:[VALOR UNITÁRIO]],3,FALSE)</f>
        <v>323.55</v>
      </c>
      <c r="D915" s="2" t="s">
        <v>2523</v>
      </c>
      <c r="E915" t="str">
        <f>VLOOKUP(A915,Tabela1[[SKU]:[VIGÊNCIA]],2,FALSE)</f>
        <v>1 YEAR</v>
      </c>
      <c r="F915" s="2" t="s">
        <v>215</v>
      </c>
      <c r="G915" s="31" t="s">
        <v>1897</v>
      </c>
    </row>
    <row r="916" spans="1:7" x14ac:dyDescent="0.3">
      <c r="A916" s="29" t="s">
        <v>2099</v>
      </c>
      <c r="B916" t="s">
        <v>2098</v>
      </c>
      <c r="C916" s="30">
        <f>VLOOKUP(A916,Tabela1[[#All],[SKU]:[VALOR UNITÁRIO]],3,FALSE)</f>
        <v>923.63</v>
      </c>
      <c r="D916" s="2" t="s">
        <v>2523</v>
      </c>
      <c r="E916" t="str">
        <f>VLOOKUP(A916,Tabela1[[SKU]:[VIGÊNCIA]],2,FALSE)</f>
        <v>3 YEAR</v>
      </c>
      <c r="F916" s="2" t="s">
        <v>215</v>
      </c>
      <c r="G916" s="31" t="s">
        <v>1897</v>
      </c>
    </row>
    <row r="917" spans="1:7" x14ac:dyDescent="0.3">
      <c r="A917" s="29" t="s">
        <v>2101</v>
      </c>
      <c r="B917" t="s">
        <v>2100</v>
      </c>
      <c r="C917" s="30">
        <f>VLOOKUP(A917,Tabela1[[#All],[SKU]:[VALOR UNITÁRIO]],3,FALSE)</f>
        <v>1458.83</v>
      </c>
      <c r="D917" s="2" t="s">
        <v>2523</v>
      </c>
      <c r="E917" t="str">
        <f>VLOOKUP(A917,Tabela1[[SKU]:[VIGÊNCIA]],2,FALSE)</f>
        <v>5 YEAR</v>
      </c>
      <c r="F917" s="2" t="s">
        <v>215</v>
      </c>
      <c r="G917" s="31" t="s">
        <v>1897</v>
      </c>
    </row>
    <row r="918" spans="1:7" x14ac:dyDescent="0.3">
      <c r="A918" s="29" t="s">
        <v>2103</v>
      </c>
      <c r="B918" t="s">
        <v>2102</v>
      </c>
      <c r="C918" s="30">
        <f>VLOOKUP(A918,Tabela1[[#All],[SKU]:[VALOR UNITÁRIO]],3,FALSE)</f>
        <v>323.55</v>
      </c>
      <c r="D918" s="2" t="s">
        <v>2523</v>
      </c>
      <c r="E918" t="str">
        <f>VLOOKUP(A918,Tabela1[[SKU]:[VIGÊNCIA]],2,FALSE)</f>
        <v>1 YEAR</v>
      </c>
      <c r="F918" s="2" t="s">
        <v>215</v>
      </c>
      <c r="G918" s="31" t="s">
        <v>1897</v>
      </c>
    </row>
    <row r="919" spans="1:7" x14ac:dyDescent="0.3">
      <c r="A919" s="29" t="s">
        <v>2105</v>
      </c>
      <c r="B919" t="s">
        <v>2104</v>
      </c>
      <c r="C919" s="30">
        <f>VLOOKUP(A919,Tabela1[[#All],[SKU]:[VALOR UNITÁRIO]],3,FALSE)</f>
        <v>923.63</v>
      </c>
      <c r="D919" s="2" t="s">
        <v>2523</v>
      </c>
      <c r="E919" t="str">
        <f>VLOOKUP(A919,Tabela1[[SKU]:[VIGÊNCIA]],2,FALSE)</f>
        <v>3 YEAR</v>
      </c>
      <c r="F919" s="2" t="s">
        <v>215</v>
      </c>
      <c r="G919" s="31" t="s">
        <v>1897</v>
      </c>
    </row>
    <row r="920" spans="1:7" x14ac:dyDescent="0.3">
      <c r="A920" s="29" t="s">
        <v>2107</v>
      </c>
      <c r="B920" t="s">
        <v>2106</v>
      </c>
      <c r="C920" s="30">
        <f>VLOOKUP(A920,Tabela1[[#All],[SKU]:[VALOR UNITÁRIO]],3,FALSE)</f>
        <v>1458.83</v>
      </c>
      <c r="D920" s="2" t="s">
        <v>2523</v>
      </c>
      <c r="E920" t="str">
        <f>VLOOKUP(A920,Tabela1[[SKU]:[VIGÊNCIA]],2,FALSE)</f>
        <v>5 YEAR</v>
      </c>
      <c r="F920" s="2" t="s">
        <v>215</v>
      </c>
      <c r="G920" s="31" t="s">
        <v>1897</v>
      </c>
    </row>
    <row r="921" spans="1:7" x14ac:dyDescent="0.3">
      <c r="A921" s="29" t="s">
        <v>2109</v>
      </c>
      <c r="B921" t="s">
        <v>2108</v>
      </c>
      <c r="C921" s="30">
        <f>VLOOKUP(A921,Tabela1[[#All],[SKU]:[VALOR UNITÁRIO]],3,FALSE)</f>
        <v>0.89</v>
      </c>
      <c r="D921" s="2" t="s">
        <v>2523</v>
      </c>
      <c r="E921" t="str">
        <f>VLOOKUP(A921,Tabela1[[SKU]:[VIGÊNCIA]],2,FALSE)</f>
        <v>1 DAY</v>
      </c>
      <c r="F921" s="2" t="s">
        <v>215</v>
      </c>
      <c r="G921" s="31" t="s">
        <v>1897</v>
      </c>
    </row>
    <row r="922" spans="1:7" x14ac:dyDescent="0.3">
      <c r="A922" s="29" t="s">
        <v>2111</v>
      </c>
      <c r="B922" t="s">
        <v>2110</v>
      </c>
      <c r="C922" s="30">
        <f>VLOOKUP(A922,Tabela1[[#All],[SKU]:[VALOR UNITÁRIO]],3,FALSE)</f>
        <v>153.26</v>
      </c>
      <c r="D922" s="2" t="s">
        <v>2523</v>
      </c>
      <c r="E922" t="str">
        <f>VLOOKUP(A922,Tabela1[[SKU]:[VIGÊNCIA]],2,FALSE)</f>
        <v>1 YEAR</v>
      </c>
      <c r="F922" s="2" t="s">
        <v>215</v>
      </c>
      <c r="G922" s="31" t="s">
        <v>1897</v>
      </c>
    </row>
    <row r="923" spans="1:7" x14ac:dyDescent="0.3">
      <c r="A923" s="29" t="s">
        <v>2113</v>
      </c>
      <c r="B923" t="s">
        <v>2112</v>
      </c>
      <c r="C923" s="30">
        <f>VLOOKUP(A923,Tabela1[[#All],[SKU]:[VALOR UNITÁRIO]],3,FALSE)</f>
        <v>445.19</v>
      </c>
      <c r="D923" s="2" t="s">
        <v>2523</v>
      </c>
      <c r="E923" t="str">
        <f>VLOOKUP(A923,Tabela1[[SKU]:[VIGÊNCIA]],2,FALSE)</f>
        <v>3 YEAR</v>
      </c>
      <c r="F923" s="2" t="s">
        <v>215</v>
      </c>
      <c r="G923" s="31" t="s">
        <v>1897</v>
      </c>
    </row>
    <row r="924" spans="1:7" x14ac:dyDescent="0.3">
      <c r="A924" s="29" t="s">
        <v>2115</v>
      </c>
      <c r="B924" t="s">
        <v>2114</v>
      </c>
      <c r="C924" s="30">
        <f>VLOOKUP(A924,Tabela1[[#All],[SKU]:[VALOR UNITÁRIO]],3,FALSE)</f>
        <v>729.01</v>
      </c>
      <c r="D924" s="2" t="s">
        <v>2523</v>
      </c>
      <c r="E924" t="str">
        <f>VLOOKUP(A924,Tabela1[[SKU]:[VIGÊNCIA]],2,FALSE)</f>
        <v>5 YEAR</v>
      </c>
      <c r="F924" s="2" t="s">
        <v>215</v>
      </c>
      <c r="G924" s="31" t="s">
        <v>1897</v>
      </c>
    </row>
    <row r="925" spans="1:7" x14ac:dyDescent="0.3">
      <c r="A925" s="29" t="s">
        <v>2117</v>
      </c>
      <c r="B925" t="s">
        <v>2116</v>
      </c>
      <c r="C925" s="30">
        <f>VLOOKUP(A925,Tabela1[[#All],[SKU]:[VALOR UNITÁRIO]],3,FALSE)</f>
        <v>745.22</v>
      </c>
      <c r="D925" s="2" t="s">
        <v>2523</v>
      </c>
      <c r="E925" t="str">
        <f>VLOOKUP(A925,Tabela1[[SKU]:[VIGÊNCIA]],2,FALSE)</f>
        <v>1 YEAR</v>
      </c>
      <c r="F925" s="2" t="s">
        <v>215</v>
      </c>
      <c r="G925" s="31" t="s">
        <v>1897</v>
      </c>
    </row>
    <row r="926" spans="1:7" x14ac:dyDescent="0.3">
      <c r="A926" s="29" t="s">
        <v>2119</v>
      </c>
      <c r="B926" t="s">
        <v>2118</v>
      </c>
      <c r="C926" s="30">
        <f>VLOOKUP(A926,Tabela1[[#All],[SKU]:[VALOR UNITÁRIO]],3,FALSE)</f>
        <v>2172.4299999999998</v>
      </c>
      <c r="D926" s="2" t="s">
        <v>2523</v>
      </c>
      <c r="E926" t="str">
        <f>VLOOKUP(A926,Tabela1[[SKU]:[VIGÊNCIA]],2,FALSE)</f>
        <v>3 YEAR</v>
      </c>
      <c r="F926" s="2" t="s">
        <v>215</v>
      </c>
      <c r="G926" s="31" t="s">
        <v>1897</v>
      </c>
    </row>
    <row r="927" spans="1:7" x14ac:dyDescent="0.3">
      <c r="A927" s="29" t="s">
        <v>2121</v>
      </c>
      <c r="B927" t="s">
        <v>2120</v>
      </c>
      <c r="C927" s="30">
        <f>VLOOKUP(A927,Tabela1[[#All],[SKU]:[VALOR UNITÁRIO]],3,FALSE)</f>
        <v>3542.87</v>
      </c>
      <c r="D927" s="2" t="s">
        <v>2523</v>
      </c>
      <c r="E927" t="str">
        <f>VLOOKUP(A927,Tabela1[[SKU]:[VIGÊNCIA]],2,FALSE)</f>
        <v>5 YEAR</v>
      </c>
      <c r="F927" s="2" t="s">
        <v>215</v>
      </c>
      <c r="G927" s="31" t="s">
        <v>1897</v>
      </c>
    </row>
    <row r="928" spans="1:7" x14ac:dyDescent="0.3">
      <c r="A928" s="29" t="s">
        <v>2123</v>
      </c>
      <c r="B928" t="s">
        <v>2122</v>
      </c>
      <c r="C928" s="30">
        <f>VLOOKUP(A928,Tabela1[[#All],[SKU]:[VALOR UNITÁRIO]],3,FALSE)</f>
        <v>2918.47</v>
      </c>
      <c r="D928" s="2" t="s">
        <v>2523</v>
      </c>
      <c r="E928" t="str">
        <f>VLOOKUP(A928,Tabela1[[SKU]:[VIGÊNCIA]],2,FALSE)</f>
        <v>1 YEAR</v>
      </c>
      <c r="F928" s="2" t="s">
        <v>215</v>
      </c>
      <c r="G928" s="31" t="s">
        <v>1897</v>
      </c>
    </row>
    <row r="929" spans="1:7" x14ac:dyDescent="0.3">
      <c r="A929" s="29" t="s">
        <v>2125</v>
      </c>
      <c r="B929" t="s">
        <v>2124</v>
      </c>
      <c r="C929" s="30">
        <f>VLOOKUP(A929,Tabela1[[#All],[SKU]:[VALOR UNITÁRIO]],3,FALSE)</f>
        <v>8497.5300000000007</v>
      </c>
      <c r="D929" s="2" t="s">
        <v>2523</v>
      </c>
      <c r="E929" t="str">
        <f>VLOOKUP(A929,Tabela1[[SKU]:[VIGÊNCIA]],2,FALSE)</f>
        <v>3 YEAR</v>
      </c>
      <c r="F929" s="2" t="s">
        <v>215</v>
      </c>
      <c r="G929" s="31" t="s">
        <v>1897</v>
      </c>
    </row>
    <row r="930" spans="1:7" x14ac:dyDescent="0.3">
      <c r="A930" s="29" t="s">
        <v>2127</v>
      </c>
      <c r="B930" t="s">
        <v>2126</v>
      </c>
      <c r="C930" s="30">
        <f>VLOOKUP(A930,Tabela1[[#All],[SKU]:[VALOR UNITÁRIO]],3,FALSE)</f>
        <v>13865.75</v>
      </c>
      <c r="D930" s="2" t="s">
        <v>2523</v>
      </c>
      <c r="E930" t="str">
        <f>VLOOKUP(A930,Tabela1[[SKU]:[VIGÊNCIA]],2,FALSE)</f>
        <v>5 YEAR</v>
      </c>
      <c r="F930" s="2" t="s">
        <v>215</v>
      </c>
      <c r="G930" s="31" t="s">
        <v>1897</v>
      </c>
    </row>
    <row r="931" spans="1:7" x14ac:dyDescent="0.3">
      <c r="A931" s="29" t="s">
        <v>2129</v>
      </c>
      <c r="B931" t="s">
        <v>2128</v>
      </c>
      <c r="C931" s="30">
        <f>VLOOKUP(A931,Tabela1[[#All],[SKU]:[VALOR UNITÁRIO]],3,FALSE)</f>
        <v>153.26</v>
      </c>
      <c r="D931" s="2" t="s">
        <v>2523</v>
      </c>
      <c r="E931" t="str">
        <f>VLOOKUP(A931,Tabela1[[SKU]:[VIGÊNCIA]],2,FALSE)</f>
        <v>1 YEAR</v>
      </c>
      <c r="F931" s="2" t="s">
        <v>215</v>
      </c>
      <c r="G931" s="31" t="s">
        <v>1897</v>
      </c>
    </row>
    <row r="932" spans="1:7" x14ac:dyDescent="0.3">
      <c r="A932" s="29" t="s">
        <v>2131</v>
      </c>
      <c r="B932" t="s">
        <v>2130</v>
      </c>
      <c r="C932" s="30">
        <f>VLOOKUP(A932,Tabela1[[#All],[SKU]:[VALOR UNITÁRIO]],3,FALSE)</f>
        <v>445.19</v>
      </c>
      <c r="D932" s="2" t="s">
        <v>2523</v>
      </c>
      <c r="E932" t="str">
        <f>VLOOKUP(A932,Tabela1[[SKU]:[VIGÊNCIA]],2,FALSE)</f>
        <v>3 YEAR</v>
      </c>
      <c r="F932" s="2" t="s">
        <v>215</v>
      </c>
      <c r="G932" s="31" t="s">
        <v>1897</v>
      </c>
    </row>
    <row r="933" spans="1:7" x14ac:dyDescent="0.3">
      <c r="A933" s="29" t="s">
        <v>2133</v>
      </c>
      <c r="B933" t="s">
        <v>2132</v>
      </c>
      <c r="C933" s="30">
        <f>VLOOKUP(A933,Tabela1[[#All],[SKU]:[VALOR UNITÁRIO]],3,FALSE)</f>
        <v>729.01</v>
      </c>
      <c r="D933" s="2" t="s">
        <v>2523</v>
      </c>
      <c r="E933" t="str">
        <f>VLOOKUP(A933,Tabela1[[SKU]:[VIGÊNCIA]],2,FALSE)</f>
        <v>5 YEAR</v>
      </c>
      <c r="F933" s="2" t="s">
        <v>215</v>
      </c>
      <c r="G933" s="31" t="s">
        <v>1897</v>
      </c>
    </row>
    <row r="934" spans="1:7" x14ac:dyDescent="0.3">
      <c r="A934" s="29" t="s">
        <v>2135</v>
      </c>
      <c r="B934" t="s">
        <v>2134</v>
      </c>
      <c r="C934" s="30">
        <f>VLOOKUP(A934,Tabela1[[#All],[SKU]:[VALOR UNITÁRIO]],3,FALSE)</f>
        <v>745.22</v>
      </c>
      <c r="D934" s="2" t="s">
        <v>2523</v>
      </c>
      <c r="E934" t="str">
        <f>VLOOKUP(A934,Tabela1[[SKU]:[VIGÊNCIA]],2,FALSE)</f>
        <v>1 YEAR</v>
      </c>
      <c r="F934" s="2" t="s">
        <v>215</v>
      </c>
      <c r="G934" s="31" t="s">
        <v>1897</v>
      </c>
    </row>
    <row r="935" spans="1:7" x14ac:dyDescent="0.3">
      <c r="A935" s="29" t="s">
        <v>2137</v>
      </c>
      <c r="B935" t="s">
        <v>2136</v>
      </c>
      <c r="C935" s="30">
        <f>VLOOKUP(A935,Tabela1[[#All],[SKU]:[VALOR UNITÁRIO]],3,FALSE)</f>
        <v>2172.4299999999998</v>
      </c>
      <c r="D935" s="2" t="s">
        <v>2523</v>
      </c>
      <c r="E935" t="str">
        <f>VLOOKUP(A935,Tabela1[[SKU]:[VIGÊNCIA]],2,FALSE)</f>
        <v>3 YEAR</v>
      </c>
      <c r="F935" s="2" t="s">
        <v>215</v>
      </c>
      <c r="G935" s="31" t="s">
        <v>1897</v>
      </c>
    </row>
    <row r="936" spans="1:7" x14ac:dyDescent="0.3">
      <c r="A936" s="29" t="s">
        <v>2139</v>
      </c>
      <c r="B936" t="s">
        <v>2138</v>
      </c>
      <c r="C936" s="30">
        <f>VLOOKUP(A936,Tabela1[[#All],[SKU]:[VALOR UNITÁRIO]],3,FALSE)</f>
        <v>3542.87</v>
      </c>
      <c r="D936" s="2" t="s">
        <v>2523</v>
      </c>
      <c r="E936" t="str">
        <f>VLOOKUP(A936,Tabela1[[SKU]:[VIGÊNCIA]],2,FALSE)</f>
        <v>5 YEAR</v>
      </c>
      <c r="F936" s="2" t="s">
        <v>215</v>
      </c>
      <c r="G936" s="31" t="s">
        <v>1897</v>
      </c>
    </row>
    <row r="937" spans="1:7" x14ac:dyDescent="0.3">
      <c r="A937" s="29" t="s">
        <v>2141</v>
      </c>
      <c r="B937" t="s">
        <v>2140</v>
      </c>
      <c r="C937" s="30">
        <f>VLOOKUP(A937,Tabela1[[#All],[SKU]:[VALOR UNITÁRIO]],3,FALSE)</f>
        <v>2918.47</v>
      </c>
      <c r="D937" s="2" t="s">
        <v>2523</v>
      </c>
      <c r="E937" t="str">
        <f>VLOOKUP(A937,Tabela1[[SKU]:[VIGÊNCIA]],2,FALSE)</f>
        <v>1 YEAR</v>
      </c>
      <c r="F937" s="2" t="s">
        <v>215</v>
      </c>
      <c r="G937" s="31" t="s">
        <v>1897</v>
      </c>
    </row>
    <row r="938" spans="1:7" x14ac:dyDescent="0.3">
      <c r="A938" s="29" t="s">
        <v>2143</v>
      </c>
      <c r="B938" t="s">
        <v>2142</v>
      </c>
      <c r="C938" s="30">
        <f>VLOOKUP(A938,Tabela1[[#All],[SKU]:[VALOR UNITÁRIO]],3,FALSE)</f>
        <v>8497.5300000000007</v>
      </c>
      <c r="D938" s="2" t="s">
        <v>2523</v>
      </c>
      <c r="E938" t="str">
        <f>VLOOKUP(A938,Tabela1[[SKU]:[VIGÊNCIA]],2,FALSE)</f>
        <v>3 YEAR</v>
      </c>
      <c r="F938" s="2" t="s">
        <v>215</v>
      </c>
      <c r="G938" s="31" t="s">
        <v>1897</v>
      </c>
    </row>
    <row r="939" spans="1:7" x14ac:dyDescent="0.3">
      <c r="A939" s="29" t="s">
        <v>2145</v>
      </c>
      <c r="B939" t="s">
        <v>2144</v>
      </c>
      <c r="C939" s="30">
        <f>VLOOKUP(A939,Tabela1[[#All],[SKU]:[VALOR UNITÁRIO]],3,FALSE)</f>
        <v>13865.75</v>
      </c>
      <c r="D939" s="2" t="s">
        <v>2523</v>
      </c>
      <c r="E939" t="str">
        <f>VLOOKUP(A939,Tabela1[[SKU]:[VIGÊNCIA]],2,FALSE)</f>
        <v>5 YEAR</v>
      </c>
      <c r="F939" s="2" t="s">
        <v>215</v>
      </c>
      <c r="G939" s="31" t="s">
        <v>1897</v>
      </c>
    </row>
    <row r="940" spans="1:7" x14ac:dyDescent="0.3">
      <c r="A940" s="29" t="s">
        <v>2147</v>
      </c>
      <c r="B940" t="s">
        <v>2146</v>
      </c>
      <c r="C940" s="30">
        <f>VLOOKUP(A940,Tabela1[[#All],[SKU]:[VALOR UNITÁRIO]],3,FALSE)</f>
        <v>0.42</v>
      </c>
      <c r="D940" s="2" t="s">
        <v>2523</v>
      </c>
      <c r="E940" t="str">
        <f>VLOOKUP(A940,Tabela1[[SKU]:[VIGÊNCIA]],2,FALSE)</f>
        <v>1 DAY</v>
      </c>
      <c r="F940" s="2" t="s">
        <v>215</v>
      </c>
      <c r="G940" s="31" t="s">
        <v>1897</v>
      </c>
    </row>
    <row r="941" spans="1:7" x14ac:dyDescent="0.3">
      <c r="A941" s="29" t="s">
        <v>2149</v>
      </c>
      <c r="B941" t="s">
        <v>2148</v>
      </c>
      <c r="C941" s="30">
        <f>VLOOKUP(A941,Tabela1[[#All],[SKU]:[VALOR UNITÁRIO]],3,FALSE)</f>
        <v>2.04</v>
      </c>
      <c r="D941" s="2" t="s">
        <v>2523</v>
      </c>
      <c r="E941" t="str">
        <f>VLOOKUP(A941,Tabela1[[SKU]:[VIGÊNCIA]],2,FALSE)</f>
        <v>1 DAY</v>
      </c>
      <c r="F941" s="2" t="s">
        <v>215</v>
      </c>
      <c r="G941" s="31" t="s">
        <v>1897</v>
      </c>
    </row>
    <row r="942" spans="1:7" x14ac:dyDescent="0.3">
      <c r="A942" s="29" t="s">
        <v>2151</v>
      </c>
      <c r="B942" t="s">
        <v>2150</v>
      </c>
      <c r="C942" s="30">
        <f>VLOOKUP(A942,Tabela1[[#All],[SKU]:[VALOR UNITÁRIO]],3,FALSE)</f>
        <v>7.99</v>
      </c>
      <c r="D942" s="2" t="s">
        <v>2523</v>
      </c>
      <c r="E942" t="str">
        <f>VLOOKUP(A942,Tabela1[[SKU]:[VIGÊNCIA]],2,FALSE)</f>
        <v>1 DAY</v>
      </c>
      <c r="F942" s="2" t="s">
        <v>215</v>
      </c>
      <c r="G942" s="31" t="s">
        <v>1897</v>
      </c>
    </row>
    <row r="943" spans="1:7" x14ac:dyDescent="0.3">
      <c r="A943" s="29" t="s">
        <v>2153</v>
      </c>
      <c r="B943" t="s">
        <v>2152</v>
      </c>
      <c r="C943" s="30">
        <f>VLOOKUP(A943,Tabela1[[#All],[SKU]:[VALOR UNITÁRIO]],3,FALSE)</f>
        <v>153.26</v>
      </c>
      <c r="D943" s="2" t="s">
        <v>2523</v>
      </c>
      <c r="E943" t="str">
        <f>VLOOKUP(A943,Tabela1[[SKU]:[VIGÊNCIA]],2,FALSE)</f>
        <v>1 YEAR</v>
      </c>
      <c r="F943" s="2" t="s">
        <v>215</v>
      </c>
      <c r="G943" s="31" t="s">
        <v>1897</v>
      </c>
    </row>
    <row r="944" spans="1:7" x14ac:dyDescent="0.3">
      <c r="A944" s="29" t="s">
        <v>2155</v>
      </c>
      <c r="B944" t="s">
        <v>2154</v>
      </c>
      <c r="C944" s="30">
        <f>VLOOKUP(A944,Tabela1[[#All],[SKU]:[VALOR UNITÁRIO]],3,FALSE)</f>
        <v>445.19</v>
      </c>
      <c r="D944" s="2" t="s">
        <v>2523</v>
      </c>
      <c r="E944" t="str">
        <f>VLOOKUP(A944,Tabela1[[SKU]:[VIGÊNCIA]],2,FALSE)</f>
        <v>3 YEAR</v>
      </c>
      <c r="F944" s="2" t="s">
        <v>215</v>
      </c>
      <c r="G944" s="31" t="s">
        <v>1897</v>
      </c>
    </row>
    <row r="945" spans="1:7" x14ac:dyDescent="0.3">
      <c r="A945" s="29" t="s">
        <v>2157</v>
      </c>
      <c r="B945" t="s">
        <v>2156</v>
      </c>
      <c r="C945" s="30">
        <f>VLOOKUP(A945,Tabela1[[#All],[SKU]:[VALOR UNITÁRIO]],3,FALSE)</f>
        <v>729.01</v>
      </c>
      <c r="D945" s="2" t="s">
        <v>2523</v>
      </c>
      <c r="E945" t="str">
        <f>VLOOKUP(A945,Tabela1[[SKU]:[VIGÊNCIA]],2,FALSE)</f>
        <v>5 YEAR</v>
      </c>
      <c r="F945" s="2" t="s">
        <v>215</v>
      </c>
      <c r="G945" s="31" t="s">
        <v>1897</v>
      </c>
    </row>
    <row r="946" spans="1:7" x14ac:dyDescent="0.3">
      <c r="A946" s="29" t="s">
        <v>2159</v>
      </c>
      <c r="B946" t="s">
        <v>2158</v>
      </c>
      <c r="C946" s="30">
        <f>VLOOKUP(A946,Tabela1[[#All],[SKU]:[VALOR UNITÁRIO]],3,FALSE)</f>
        <v>745.22</v>
      </c>
      <c r="D946" s="2" t="s">
        <v>2523</v>
      </c>
      <c r="E946" t="str">
        <f>VLOOKUP(A946,Tabela1[[SKU]:[VIGÊNCIA]],2,FALSE)</f>
        <v>1 YEAR</v>
      </c>
      <c r="F946" s="2" t="s">
        <v>215</v>
      </c>
      <c r="G946" s="31" t="s">
        <v>1897</v>
      </c>
    </row>
    <row r="947" spans="1:7" x14ac:dyDescent="0.3">
      <c r="A947" s="29" t="s">
        <v>2161</v>
      </c>
      <c r="B947" t="s">
        <v>2160</v>
      </c>
      <c r="C947" s="30">
        <f>VLOOKUP(A947,Tabela1[[#All],[SKU]:[VALOR UNITÁRIO]],3,FALSE)</f>
        <v>2172.4299999999998</v>
      </c>
      <c r="D947" s="2" t="s">
        <v>2523</v>
      </c>
      <c r="E947" t="str">
        <f>VLOOKUP(A947,Tabela1[[SKU]:[VIGÊNCIA]],2,FALSE)</f>
        <v>3 YEAR</v>
      </c>
      <c r="F947" s="2" t="s">
        <v>215</v>
      </c>
      <c r="G947" s="31" t="s">
        <v>1897</v>
      </c>
    </row>
    <row r="948" spans="1:7" x14ac:dyDescent="0.3">
      <c r="A948" s="29" t="s">
        <v>2163</v>
      </c>
      <c r="B948" t="s">
        <v>2162</v>
      </c>
      <c r="C948" s="30">
        <f>VLOOKUP(A948,Tabela1[[#All],[SKU]:[VALOR UNITÁRIO]],3,FALSE)</f>
        <v>3542.87</v>
      </c>
      <c r="D948" s="2" t="s">
        <v>2523</v>
      </c>
      <c r="E948" t="str">
        <f>VLOOKUP(A948,Tabela1[[SKU]:[VIGÊNCIA]],2,FALSE)</f>
        <v>5 YEAR</v>
      </c>
      <c r="F948" s="2" t="s">
        <v>215</v>
      </c>
      <c r="G948" s="31" t="s">
        <v>1897</v>
      </c>
    </row>
    <row r="949" spans="1:7" x14ac:dyDescent="0.3">
      <c r="A949" s="29" t="s">
        <v>2165</v>
      </c>
      <c r="B949" t="s">
        <v>2164</v>
      </c>
      <c r="C949" s="30">
        <f>VLOOKUP(A949,Tabela1[[#All],[SKU]:[VALOR UNITÁRIO]],3,FALSE)</f>
        <v>2918.47</v>
      </c>
      <c r="D949" s="2" t="s">
        <v>2523</v>
      </c>
      <c r="E949" t="str">
        <f>VLOOKUP(A949,Tabela1[[SKU]:[VIGÊNCIA]],2,FALSE)</f>
        <v>1 YEAR</v>
      </c>
      <c r="F949" s="2" t="s">
        <v>215</v>
      </c>
      <c r="G949" s="31" t="s">
        <v>1897</v>
      </c>
    </row>
    <row r="950" spans="1:7" x14ac:dyDescent="0.3">
      <c r="A950" s="29" t="s">
        <v>2167</v>
      </c>
      <c r="B950" t="s">
        <v>2166</v>
      </c>
      <c r="C950" s="30">
        <f>VLOOKUP(A950,Tabela1[[#All],[SKU]:[VALOR UNITÁRIO]],3,FALSE)</f>
        <v>8497.5300000000007</v>
      </c>
      <c r="D950" s="2" t="s">
        <v>2523</v>
      </c>
      <c r="E950" t="str">
        <f>VLOOKUP(A950,Tabela1[[SKU]:[VIGÊNCIA]],2,FALSE)</f>
        <v>3 YEAR</v>
      </c>
      <c r="F950" s="2" t="s">
        <v>215</v>
      </c>
      <c r="G950" s="31" t="s">
        <v>1897</v>
      </c>
    </row>
    <row r="951" spans="1:7" x14ac:dyDescent="0.3">
      <c r="A951" s="29" t="s">
        <v>2169</v>
      </c>
      <c r="B951" t="s">
        <v>2168</v>
      </c>
      <c r="C951" s="30">
        <f>VLOOKUP(A951,Tabela1[[#All],[SKU]:[VALOR UNITÁRIO]],3,FALSE)</f>
        <v>13865.75</v>
      </c>
      <c r="D951" s="2" t="s">
        <v>2523</v>
      </c>
      <c r="E951" t="str">
        <f>VLOOKUP(A951,Tabela1[[SKU]:[VIGÊNCIA]],2,FALSE)</f>
        <v>5 YEAR</v>
      </c>
      <c r="F951" s="2" t="s">
        <v>215</v>
      </c>
      <c r="G951" s="31" t="s">
        <v>1897</v>
      </c>
    </row>
    <row r="952" spans="1:7" x14ac:dyDescent="0.3">
      <c r="A952" s="29" t="s">
        <v>2171</v>
      </c>
      <c r="B952" t="s">
        <v>2170</v>
      </c>
      <c r="C952" s="30">
        <f>VLOOKUP(A952,Tabela1[[#All],[SKU]:[VALOR UNITÁRIO]],3,FALSE)</f>
        <v>153.26</v>
      </c>
      <c r="D952" s="2" t="s">
        <v>2523</v>
      </c>
      <c r="E952" t="str">
        <f>VLOOKUP(A952,Tabela1[[SKU]:[VIGÊNCIA]],2,FALSE)</f>
        <v>1 YEAR</v>
      </c>
      <c r="F952" s="2" t="s">
        <v>215</v>
      </c>
      <c r="G952" s="31" t="s">
        <v>1897</v>
      </c>
    </row>
    <row r="953" spans="1:7" x14ac:dyDescent="0.3">
      <c r="A953" s="29" t="s">
        <v>2173</v>
      </c>
      <c r="B953" t="s">
        <v>2172</v>
      </c>
      <c r="C953" s="30">
        <f>VLOOKUP(A953,Tabela1[[#All],[SKU]:[VALOR UNITÁRIO]],3,FALSE)</f>
        <v>445.19</v>
      </c>
      <c r="D953" s="2" t="s">
        <v>2523</v>
      </c>
      <c r="E953" t="str">
        <f>VLOOKUP(A953,Tabela1[[SKU]:[VIGÊNCIA]],2,FALSE)</f>
        <v>3 YEAR</v>
      </c>
      <c r="F953" s="2" t="s">
        <v>215</v>
      </c>
      <c r="G953" s="31" t="s">
        <v>1897</v>
      </c>
    </row>
    <row r="954" spans="1:7" x14ac:dyDescent="0.3">
      <c r="A954" s="29" t="s">
        <v>2175</v>
      </c>
      <c r="B954" t="s">
        <v>2174</v>
      </c>
      <c r="C954" s="30">
        <f>VLOOKUP(A954,Tabela1[[#All],[SKU]:[VALOR UNITÁRIO]],3,FALSE)</f>
        <v>729.01</v>
      </c>
      <c r="D954" s="2" t="s">
        <v>2523</v>
      </c>
      <c r="E954" t="str">
        <f>VLOOKUP(A954,Tabela1[[SKU]:[VIGÊNCIA]],2,FALSE)</f>
        <v>5 YEAR</v>
      </c>
      <c r="F954" s="2" t="s">
        <v>215</v>
      </c>
      <c r="G954" s="31" t="s">
        <v>1897</v>
      </c>
    </row>
    <row r="955" spans="1:7" x14ac:dyDescent="0.3">
      <c r="A955" s="29" t="s">
        <v>2177</v>
      </c>
      <c r="B955" t="s">
        <v>2176</v>
      </c>
      <c r="C955" s="30">
        <f>VLOOKUP(A955,Tabela1[[#All],[SKU]:[VALOR UNITÁRIO]],3,FALSE)</f>
        <v>745.22</v>
      </c>
      <c r="D955" s="2" t="s">
        <v>2523</v>
      </c>
      <c r="E955" t="str">
        <f>VLOOKUP(A955,Tabela1[[SKU]:[VIGÊNCIA]],2,FALSE)</f>
        <v>1 YEAR</v>
      </c>
      <c r="F955" s="2" t="s">
        <v>215</v>
      </c>
      <c r="G955" s="31" t="s">
        <v>1897</v>
      </c>
    </row>
    <row r="956" spans="1:7" x14ac:dyDescent="0.3">
      <c r="A956" s="29" t="s">
        <v>2179</v>
      </c>
      <c r="B956" t="s">
        <v>2178</v>
      </c>
      <c r="C956" s="30">
        <f>VLOOKUP(A956,Tabela1[[#All],[SKU]:[VALOR UNITÁRIO]],3,FALSE)</f>
        <v>2172.4299999999998</v>
      </c>
      <c r="D956" s="2" t="s">
        <v>2523</v>
      </c>
      <c r="E956" t="str">
        <f>VLOOKUP(A956,Tabela1[[SKU]:[VIGÊNCIA]],2,FALSE)</f>
        <v>3 YEAR</v>
      </c>
      <c r="F956" s="2" t="s">
        <v>215</v>
      </c>
      <c r="G956" s="31" t="s">
        <v>1897</v>
      </c>
    </row>
    <row r="957" spans="1:7" x14ac:dyDescent="0.3">
      <c r="A957" s="29" t="s">
        <v>2181</v>
      </c>
      <c r="B957" t="s">
        <v>2180</v>
      </c>
      <c r="C957" s="30">
        <f>VLOOKUP(A957,Tabela1[[#All],[SKU]:[VALOR UNITÁRIO]],3,FALSE)</f>
        <v>3542.87</v>
      </c>
      <c r="D957" s="2" t="s">
        <v>2523</v>
      </c>
      <c r="E957" t="str">
        <f>VLOOKUP(A957,Tabela1[[SKU]:[VIGÊNCIA]],2,FALSE)</f>
        <v>5 YEAR</v>
      </c>
      <c r="F957" s="2" t="s">
        <v>215</v>
      </c>
      <c r="G957" s="31" t="s">
        <v>1897</v>
      </c>
    </row>
    <row r="958" spans="1:7" x14ac:dyDescent="0.3">
      <c r="A958" s="29" t="s">
        <v>2183</v>
      </c>
      <c r="B958" t="s">
        <v>2182</v>
      </c>
      <c r="C958" s="30">
        <f>VLOOKUP(A958,Tabela1[[#All],[SKU]:[VALOR UNITÁRIO]],3,FALSE)</f>
        <v>2918.47</v>
      </c>
      <c r="D958" s="2" t="s">
        <v>2523</v>
      </c>
      <c r="E958" t="str">
        <f>VLOOKUP(A958,Tabela1[[SKU]:[VIGÊNCIA]],2,FALSE)</f>
        <v>1 YEAR</v>
      </c>
      <c r="F958" s="2" t="s">
        <v>215</v>
      </c>
      <c r="G958" s="31" t="s">
        <v>1897</v>
      </c>
    </row>
    <row r="959" spans="1:7" x14ac:dyDescent="0.3">
      <c r="A959" s="29" t="s">
        <v>2185</v>
      </c>
      <c r="B959" t="s">
        <v>2184</v>
      </c>
      <c r="C959" s="30">
        <f>VLOOKUP(A959,Tabela1[[#All],[SKU]:[VALOR UNITÁRIO]],3,FALSE)</f>
        <v>8497.5300000000007</v>
      </c>
      <c r="D959" s="2" t="s">
        <v>2523</v>
      </c>
      <c r="E959" t="str">
        <f>VLOOKUP(A959,Tabela1[[SKU]:[VIGÊNCIA]],2,FALSE)</f>
        <v>3 YEAR</v>
      </c>
      <c r="F959" s="2" t="s">
        <v>215</v>
      </c>
      <c r="G959" s="31" t="s">
        <v>1897</v>
      </c>
    </row>
    <row r="960" spans="1:7" x14ac:dyDescent="0.3">
      <c r="A960" s="29" t="s">
        <v>2187</v>
      </c>
      <c r="B960" t="s">
        <v>2186</v>
      </c>
      <c r="C960" s="30">
        <f>VLOOKUP(A960,Tabela1[[#All],[SKU]:[VALOR UNITÁRIO]],3,FALSE)</f>
        <v>13865.75</v>
      </c>
      <c r="D960" s="2" t="s">
        <v>2523</v>
      </c>
      <c r="E960" t="str">
        <f>VLOOKUP(A960,Tabela1[[SKU]:[VIGÊNCIA]],2,FALSE)</f>
        <v>5 YEAR</v>
      </c>
      <c r="F960" s="2" t="s">
        <v>215</v>
      </c>
      <c r="G960" s="31" t="s">
        <v>1897</v>
      </c>
    </row>
    <row r="961" spans="1:7" x14ac:dyDescent="0.3">
      <c r="A961" s="29" t="s">
        <v>2189</v>
      </c>
      <c r="B961" t="s">
        <v>2188</v>
      </c>
      <c r="C961" s="30">
        <f>VLOOKUP(A961,Tabela1[[#All],[SKU]:[VALOR UNITÁRIO]],3,FALSE)</f>
        <v>0.42</v>
      </c>
      <c r="D961" s="2" t="s">
        <v>2523</v>
      </c>
      <c r="E961" t="str">
        <f>VLOOKUP(A961,Tabela1[[SKU]:[VIGÊNCIA]],2,FALSE)</f>
        <v>1 DAY</v>
      </c>
      <c r="F961" s="2" t="s">
        <v>215</v>
      </c>
      <c r="G961" s="31" t="s">
        <v>1897</v>
      </c>
    </row>
    <row r="962" spans="1:7" x14ac:dyDescent="0.3">
      <c r="A962" s="29" t="s">
        <v>2191</v>
      </c>
      <c r="B962" t="s">
        <v>2190</v>
      </c>
      <c r="C962" s="30">
        <f>VLOOKUP(A962,Tabela1[[#All],[SKU]:[VALOR UNITÁRIO]],3,FALSE)</f>
        <v>2.04</v>
      </c>
      <c r="D962" s="2" t="s">
        <v>2523</v>
      </c>
      <c r="E962" t="str">
        <f>VLOOKUP(A962,Tabela1[[SKU]:[VIGÊNCIA]],2,FALSE)</f>
        <v>1 DAY</v>
      </c>
      <c r="F962" s="2" t="s">
        <v>215</v>
      </c>
      <c r="G962" s="31" t="s">
        <v>1897</v>
      </c>
    </row>
    <row r="963" spans="1:7" x14ac:dyDescent="0.3">
      <c r="A963" s="29" t="s">
        <v>2193</v>
      </c>
      <c r="B963" t="s">
        <v>2192</v>
      </c>
      <c r="C963" s="30">
        <f>VLOOKUP(A963,Tabela1[[#All],[SKU]:[VALOR UNITÁRIO]],3,FALSE)</f>
        <v>7.99</v>
      </c>
      <c r="D963" s="2" t="s">
        <v>2523</v>
      </c>
      <c r="E963" t="str">
        <f>VLOOKUP(A963,Tabela1[[SKU]:[VIGÊNCIA]],2,FALSE)</f>
        <v>1 DAY</v>
      </c>
      <c r="F963" s="2" t="s">
        <v>215</v>
      </c>
      <c r="G963" s="31" t="s">
        <v>1897</v>
      </c>
    </row>
    <row r="964" spans="1:7" x14ac:dyDescent="0.3">
      <c r="A964" s="29" t="s">
        <v>2195</v>
      </c>
      <c r="B964" t="s">
        <v>2194</v>
      </c>
      <c r="C964" s="30">
        <f>VLOOKUP(A964,Tabela1[[#All],[SKU]:[VALOR UNITÁRIO]],3,FALSE)</f>
        <v>55.95</v>
      </c>
      <c r="D964" s="2" t="s">
        <v>2523</v>
      </c>
      <c r="E964" t="str">
        <f>VLOOKUP(A964,Tabela1[[SKU]:[VIGÊNCIA]],2,FALSE)</f>
        <v>1 YEAR</v>
      </c>
      <c r="F964" s="2" t="s">
        <v>215</v>
      </c>
      <c r="G964" s="31" t="s">
        <v>1897</v>
      </c>
    </row>
    <row r="965" spans="1:7" x14ac:dyDescent="0.3">
      <c r="A965" s="29" t="s">
        <v>2197</v>
      </c>
      <c r="B965" t="s">
        <v>2196</v>
      </c>
      <c r="C965" s="30">
        <f>VLOOKUP(A965,Tabela1[[#All],[SKU]:[VALOR UNITÁRIO]],3,FALSE)</f>
        <v>145.16</v>
      </c>
      <c r="D965" s="2" t="s">
        <v>2523</v>
      </c>
      <c r="E965" t="str">
        <f>VLOOKUP(A965,Tabela1[[SKU]:[VIGÊNCIA]],2,FALSE)</f>
        <v>3 YEAR</v>
      </c>
      <c r="F965" s="2" t="s">
        <v>215</v>
      </c>
      <c r="G965" s="31" t="s">
        <v>1897</v>
      </c>
    </row>
    <row r="966" spans="1:7" x14ac:dyDescent="0.3">
      <c r="A966" s="29" t="s">
        <v>2199</v>
      </c>
      <c r="B966" t="s">
        <v>2198</v>
      </c>
      <c r="C966" s="30">
        <f>VLOOKUP(A966,Tabela1[[#All],[SKU]:[VALOR UNITÁRIO]],3,FALSE)</f>
        <v>201.92</v>
      </c>
      <c r="D966" s="2" t="s">
        <v>2523</v>
      </c>
      <c r="E966" t="str">
        <f>VLOOKUP(A966,Tabela1[[SKU]:[VIGÊNCIA]],2,FALSE)</f>
        <v>5 YEAR</v>
      </c>
      <c r="F966" s="2" t="s">
        <v>215</v>
      </c>
      <c r="G966" s="31" t="s">
        <v>1897</v>
      </c>
    </row>
    <row r="967" spans="1:7" x14ac:dyDescent="0.3">
      <c r="A967" s="29" t="s">
        <v>2201</v>
      </c>
      <c r="B967" t="s">
        <v>2200</v>
      </c>
      <c r="C967" s="30">
        <f>VLOOKUP(A967,Tabela1[[#All],[SKU]:[VALOR UNITÁRIO]],3,FALSE)</f>
        <v>30.16</v>
      </c>
      <c r="D967" s="2" t="s">
        <v>2523</v>
      </c>
      <c r="E967" t="str">
        <f>VLOOKUP(A967,Tabela1[[SKU]:[VIGÊNCIA]],2,FALSE)</f>
        <v>1 YEAR</v>
      </c>
      <c r="F967" s="2" t="s">
        <v>215</v>
      </c>
      <c r="G967" s="31" t="s">
        <v>1897</v>
      </c>
    </row>
    <row r="968" spans="1:7" x14ac:dyDescent="0.3">
      <c r="A968" s="29" t="s">
        <v>2203</v>
      </c>
      <c r="B968" t="s">
        <v>2202</v>
      </c>
      <c r="C968" s="30">
        <f>VLOOKUP(A968,Tabela1[[#All],[SKU]:[VALOR UNITÁRIO]],3,FALSE)</f>
        <v>0.09</v>
      </c>
      <c r="D968" s="2" t="s">
        <v>2523</v>
      </c>
      <c r="E968" t="str">
        <f>VLOOKUP(A968,Tabela1[[SKU]:[VIGÊNCIA]],2,FALSE)</f>
        <v>N/A</v>
      </c>
      <c r="F968" s="2" t="s">
        <v>215</v>
      </c>
      <c r="G968" s="31" t="s">
        <v>1897</v>
      </c>
    </row>
    <row r="969" spans="1:7" x14ac:dyDescent="0.3">
      <c r="A969" s="29" t="s">
        <v>2205</v>
      </c>
      <c r="B969" t="s">
        <v>2204</v>
      </c>
      <c r="C969" s="30">
        <f>VLOOKUP(A969,Tabela1[[#All],[SKU]:[VALOR UNITÁRIO]],3,FALSE)</f>
        <v>185.7</v>
      </c>
      <c r="D969" s="2" t="s">
        <v>2523</v>
      </c>
      <c r="E969" t="str">
        <f>VLOOKUP(A969,Tabela1[[SKU]:[VIGÊNCIA]],2,FALSE)</f>
        <v>1 YEAR</v>
      </c>
      <c r="F969" s="2" t="s">
        <v>215</v>
      </c>
      <c r="G969" s="31" t="s">
        <v>1897</v>
      </c>
    </row>
    <row r="970" spans="1:7" x14ac:dyDescent="0.3">
      <c r="A970" s="29" t="s">
        <v>2207</v>
      </c>
      <c r="B970" t="s">
        <v>2206</v>
      </c>
      <c r="C970" s="30">
        <f>VLOOKUP(A970,Tabela1[[#All],[SKU]:[VALOR UNITÁRIO]],3,FALSE)</f>
        <v>404.64</v>
      </c>
      <c r="D970" s="2" t="s">
        <v>2523</v>
      </c>
      <c r="E970" t="str">
        <f>VLOOKUP(A970,Tabela1[[SKU]:[VIGÊNCIA]],2,FALSE)</f>
        <v>3 YEAR</v>
      </c>
      <c r="F970" s="2" t="s">
        <v>215</v>
      </c>
      <c r="G970" s="31" t="s">
        <v>1897</v>
      </c>
    </row>
    <row r="971" spans="1:7" x14ac:dyDescent="0.3">
      <c r="A971" s="29" t="s">
        <v>2209</v>
      </c>
      <c r="B971" t="s">
        <v>2208</v>
      </c>
      <c r="C971" s="30">
        <f>VLOOKUP(A971,Tabela1[[#All],[SKU]:[VALOR UNITÁRIO]],3,FALSE)</f>
        <v>574.94000000000005</v>
      </c>
      <c r="D971" s="2" t="s">
        <v>2523</v>
      </c>
      <c r="E971" t="str">
        <f>VLOOKUP(A971,Tabela1[[SKU]:[VIGÊNCIA]],2,FALSE)</f>
        <v>5 YEAR</v>
      </c>
      <c r="F971" s="2" t="s">
        <v>215</v>
      </c>
      <c r="G971" s="31" t="s">
        <v>1897</v>
      </c>
    </row>
    <row r="972" spans="1:7" x14ac:dyDescent="0.3">
      <c r="A972" s="29" t="s">
        <v>2211</v>
      </c>
      <c r="B972" t="s">
        <v>2210</v>
      </c>
      <c r="C972" s="30">
        <f>VLOOKUP(A972,Tabela1[[#All],[SKU]:[VALOR UNITÁRIO]],3,FALSE)</f>
        <v>169.17</v>
      </c>
      <c r="D972" s="2" t="s">
        <v>2523</v>
      </c>
      <c r="E972" t="str">
        <f>VLOOKUP(A972,Tabela1[[SKU]:[VIGÊNCIA]],2,FALSE)</f>
        <v>1 YEAR</v>
      </c>
      <c r="F972" s="2" t="s">
        <v>215</v>
      </c>
      <c r="G972" s="31" t="s">
        <v>1897</v>
      </c>
    </row>
    <row r="973" spans="1:7" x14ac:dyDescent="0.3">
      <c r="A973" s="29" t="s">
        <v>2213</v>
      </c>
      <c r="B973" t="s">
        <v>2212</v>
      </c>
      <c r="C973" s="30">
        <f>VLOOKUP(A973,Tabela1[[#All],[SKU]:[VALOR UNITÁRIO]],3,FALSE)</f>
        <v>0.46</v>
      </c>
      <c r="D973" s="2" t="s">
        <v>2523</v>
      </c>
      <c r="E973" t="str">
        <f>VLOOKUP(A973,Tabela1[[SKU]:[VIGÊNCIA]],2,FALSE)</f>
        <v>N/A</v>
      </c>
      <c r="F973" s="2" t="s">
        <v>215</v>
      </c>
      <c r="G973" s="31" t="s">
        <v>1897</v>
      </c>
    </row>
    <row r="974" spans="1:7" x14ac:dyDescent="0.3">
      <c r="A974" s="29" t="s">
        <v>2215</v>
      </c>
      <c r="B974" t="s">
        <v>2214</v>
      </c>
      <c r="C974" s="30">
        <f>VLOOKUP(A974,Tabela1[[#All],[SKU]:[VALOR UNITÁRIO]],3,FALSE)</f>
        <v>380.31</v>
      </c>
      <c r="D974" s="2" t="s">
        <v>2523</v>
      </c>
      <c r="E974" t="str">
        <f>VLOOKUP(A974,Tabela1[[SKU]:[VIGÊNCIA]],2,FALSE)</f>
        <v>1 YEAR</v>
      </c>
      <c r="F974" s="2" t="s">
        <v>215</v>
      </c>
      <c r="G974" s="31" t="s">
        <v>1897</v>
      </c>
    </row>
    <row r="975" spans="1:7" x14ac:dyDescent="0.3">
      <c r="A975" s="29" t="s">
        <v>2217</v>
      </c>
      <c r="B975" t="s">
        <v>2216</v>
      </c>
      <c r="C975" s="30">
        <f>VLOOKUP(A975,Tabela1[[#All],[SKU]:[VALOR UNITÁRIO]],3,FALSE)</f>
        <v>810.1</v>
      </c>
      <c r="D975" s="2" t="s">
        <v>2523</v>
      </c>
      <c r="E975" t="str">
        <f>VLOOKUP(A975,Tabela1[[SKU]:[VIGÊNCIA]],2,FALSE)</f>
        <v>3 YEAR</v>
      </c>
      <c r="F975" s="2" t="s">
        <v>215</v>
      </c>
      <c r="G975" s="31" t="s">
        <v>1897</v>
      </c>
    </row>
    <row r="976" spans="1:7" x14ac:dyDescent="0.3">
      <c r="A976" s="29" t="s">
        <v>2219</v>
      </c>
      <c r="B976" t="s">
        <v>2218</v>
      </c>
      <c r="C976" s="30">
        <f>VLOOKUP(A976,Tabela1[[#All],[SKU]:[VALOR UNITÁRIO]],3,FALSE)</f>
        <v>1150.68</v>
      </c>
      <c r="D976" s="2" t="s">
        <v>2523</v>
      </c>
      <c r="E976" t="str">
        <f>VLOOKUP(A976,Tabela1[[SKU]:[VIGÊNCIA]],2,FALSE)</f>
        <v>5 YEAR</v>
      </c>
      <c r="F976" s="2" t="s">
        <v>215</v>
      </c>
      <c r="G976" s="31" t="s">
        <v>1897</v>
      </c>
    </row>
    <row r="977" spans="1:7" x14ac:dyDescent="0.3">
      <c r="A977" s="29" t="s">
        <v>2221</v>
      </c>
      <c r="B977" t="s">
        <v>2220</v>
      </c>
      <c r="C977" s="30">
        <f>VLOOKUP(A977,Tabela1[[#All],[SKU]:[VALOR UNITÁRIO]],3,FALSE)</f>
        <v>338.65</v>
      </c>
      <c r="D977" s="2" t="s">
        <v>2523</v>
      </c>
      <c r="E977" t="str">
        <f>VLOOKUP(A977,Tabela1[[SKU]:[VIGÊNCIA]],2,FALSE)</f>
        <v>1 YEAR</v>
      </c>
      <c r="F977" s="2" t="s">
        <v>215</v>
      </c>
      <c r="G977" s="31" t="s">
        <v>1897</v>
      </c>
    </row>
    <row r="978" spans="1:7" x14ac:dyDescent="0.3">
      <c r="A978" s="29" t="s">
        <v>2223</v>
      </c>
      <c r="B978" t="s">
        <v>2222</v>
      </c>
      <c r="C978" s="30">
        <f>VLOOKUP(A978,Tabela1[[#All],[SKU]:[VALOR UNITÁRIO]],3,FALSE)</f>
        <v>0.93</v>
      </c>
      <c r="D978" s="2" t="s">
        <v>2523</v>
      </c>
      <c r="E978" t="str">
        <f>VLOOKUP(A978,Tabela1[[SKU]:[VIGÊNCIA]],2,FALSE)</f>
        <v>N/A</v>
      </c>
      <c r="F978" s="2" t="s">
        <v>215</v>
      </c>
      <c r="G978" s="31" t="s">
        <v>1897</v>
      </c>
    </row>
    <row r="979" spans="1:7" x14ac:dyDescent="0.3">
      <c r="A979" s="29" t="s">
        <v>2225</v>
      </c>
      <c r="B979" t="s">
        <v>2224</v>
      </c>
      <c r="C979" s="30">
        <f>VLOOKUP(A979,Tabela1[[#All],[SKU]:[VALOR UNITÁRIO]],3,FALSE)</f>
        <v>453.3</v>
      </c>
      <c r="D979" s="2" t="s">
        <v>2523</v>
      </c>
      <c r="E979" t="str">
        <f>VLOOKUP(A979,Tabela1[[SKU]:[VIGÊNCIA]],2,FALSE)</f>
        <v>1 YEAR</v>
      </c>
      <c r="F979" s="2" t="s">
        <v>215</v>
      </c>
      <c r="G979" s="31" t="s">
        <v>1897</v>
      </c>
    </row>
    <row r="980" spans="1:7" x14ac:dyDescent="0.3">
      <c r="A980" s="29" t="s">
        <v>2227</v>
      </c>
      <c r="B980" t="s">
        <v>2226</v>
      </c>
      <c r="C980" s="30">
        <f>VLOOKUP(A980,Tabela1[[#All],[SKU]:[VALOR UNITÁRIO]],3,FALSE)</f>
        <v>972.28</v>
      </c>
      <c r="D980" s="2" t="s">
        <v>2523</v>
      </c>
      <c r="E980" t="str">
        <f>VLOOKUP(A980,Tabela1[[SKU]:[VIGÊNCIA]],2,FALSE)</f>
        <v>3 YEAR</v>
      </c>
      <c r="F980" s="2" t="s">
        <v>215</v>
      </c>
      <c r="G980" s="31" t="s">
        <v>1897</v>
      </c>
    </row>
    <row r="981" spans="1:7" x14ac:dyDescent="0.3">
      <c r="A981" s="29" t="s">
        <v>2229</v>
      </c>
      <c r="B981" t="s">
        <v>2228</v>
      </c>
      <c r="C981" s="30">
        <f>VLOOKUP(A981,Tabela1[[#All],[SKU]:[VALOR UNITÁRIO]],3,FALSE)</f>
        <v>1377.74</v>
      </c>
      <c r="D981" s="2" t="s">
        <v>2523</v>
      </c>
      <c r="E981" t="str">
        <f>VLOOKUP(A981,Tabela1[[SKU]:[VIGÊNCIA]],2,FALSE)</f>
        <v>5 YEAR</v>
      </c>
      <c r="F981" s="2" t="s">
        <v>215</v>
      </c>
      <c r="G981" s="31" t="s">
        <v>1897</v>
      </c>
    </row>
    <row r="982" spans="1:7" x14ac:dyDescent="0.3">
      <c r="A982" s="29" t="s">
        <v>2231</v>
      </c>
      <c r="B982" t="s">
        <v>2230</v>
      </c>
      <c r="C982" s="30">
        <f>VLOOKUP(A982,Tabela1[[#All],[SKU]:[VALOR UNITÁRIO]],3,FALSE)</f>
        <v>406.48</v>
      </c>
      <c r="D982" s="2" t="s">
        <v>2523</v>
      </c>
      <c r="E982" t="str">
        <f>VLOOKUP(A982,Tabela1[[SKU]:[VIGÊNCIA]],2,FALSE)</f>
        <v>1 YEAR</v>
      </c>
      <c r="F982" s="2" t="s">
        <v>215</v>
      </c>
      <c r="G982" s="31" t="s">
        <v>1897</v>
      </c>
    </row>
    <row r="983" spans="1:7" x14ac:dyDescent="0.3">
      <c r="A983" s="29" t="s">
        <v>2233</v>
      </c>
      <c r="B983" t="s">
        <v>2232</v>
      </c>
      <c r="C983" s="30">
        <f>VLOOKUP(A983,Tabela1[[#All],[SKU]:[VALOR UNITÁRIO]],3,FALSE)</f>
        <v>1.1200000000000001</v>
      </c>
      <c r="D983" s="2" t="s">
        <v>2523</v>
      </c>
      <c r="E983" t="str">
        <f>VLOOKUP(A983,Tabela1[[SKU]:[VIGÊNCIA]],2,FALSE)</f>
        <v>N/A</v>
      </c>
      <c r="F983" s="2" t="s">
        <v>215</v>
      </c>
      <c r="G983" s="31" t="s">
        <v>1897</v>
      </c>
    </row>
    <row r="984" spans="1:7" x14ac:dyDescent="0.3">
      <c r="A984" s="29" t="s">
        <v>2235</v>
      </c>
      <c r="B984" t="s">
        <v>2234</v>
      </c>
      <c r="C984" s="30">
        <f>VLOOKUP(A984,Tabela1[[#All],[SKU]:[VALOR UNITÁRIO]],3,FALSE)</f>
        <v>16.87</v>
      </c>
      <c r="D984" s="2" t="s">
        <v>2523</v>
      </c>
      <c r="E984" t="str">
        <f>VLOOKUP(A984,Tabela1[[SKU]:[VIGÊNCIA]],2,FALSE)</f>
        <v>1 YEAR</v>
      </c>
      <c r="F984" s="2" t="s">
        <v>215</v>
      </c>
      <c r="G984" s="31" t="s">
        <v>1897</v>
      </c>
    </row>
    <row r="985" spans="1:7" x14ac:dyDescent="0.3">
      <c r="A985" s="29" t="s">
        <v>2237</v>
      </c>
      <c r="B985" t="s">
        <v>2236</v>
      </c>
      <c r="C985" s="30">
        <f>VLOOKUP(A985,Tabela1[[#All],[SKU]:[VALOR UNITÁRIO]],3,FALSE)</f>
        <v>11.28</v>
      </c>
      <c r="D985" s="2" t="s">
        <v>2523</v>
      </c>
      <c r="E985" t="str">
        <f>VLOOKUP(A985,Tabela1[[SKU]:[VIGÊNCIA]],2,FALSE)</f>
        <v>1 YEAR</v>
      </c>
      <c r="F985" s="2" t="s">
        <v>215</v>
      </c>
      <c r="G985" s="31" t="s">
        <v>1897</v>
      </c>
    </row>
    <row r="986" spans="1:7" x14ac:dyDescent="0.3">
      <c r="A986" s="29" t="s">
        <v>2239</v>
      </c>
      <c r="B986" t="s">
        <v>2238</v>
      </c>
      <c r="C986" s="30">
        <f>VLOOKUP(A986,Tabela1[[#All],[SKU]:[VALOR UNITÁRIO]],3,FALSE)</f>
        <v>8.64</v>
      </c>
      <c r="D986" s="2" t="s">
        <v>2523</v>
      </c>
      <c r="E986" t="str">
        <f>VLOOKUP(A986,Tabela1[[SKU]:[VIGÊNCIA]],2,FALSE)</f>
        <v>1 YEAR</v>
      </c>
      <c r="F986" s="2" t="s">
        <v>215</v>
      </c>
      <c r="G986" s="31" t="s">
        <v>1897</v>
      </c>
    </row>
    <row r="987" spans="1:7" x14ac:dyDescent="0.3">
      <c r="A987" s="29" t="s">
        <v>2241</v>
      </c>
      <c r="B987" t="s">
        <v>2240</v>
      </c>
      <c r="C987" s="30">
        <f>VLOOKUP(A987,Tabela1[[#All],[SKU]:[VALOR UNITÁRIO]],3,FALSE)</f>
        <v>6.49</v>
      </c>
      <c r="D987" s="2" t="s">
        <v>2523</v>
      </c>
      <c r="E987" t="str">
        <f>VLOOKUP(A987,Tabela1[[SKU]:[VIGÊNCIA]],2,FALSE)</f>
        <v>1 YEAR</v>
      </c>
      <c r="F987" s="2" t="s">
        <v>215</v>
      </c>
      <c r="G987" s="31" t="s">
        <v>1897</v>
      </c>
    </row>
    <row r="988" spans="1:7" x14ac:dyDescent="0.3">
      <c r="A988" s="29" t="s">
        <v>2243</v>
      </c>
      <c r="B988" t="s">
        <v>2242</v>
      </c>
      <c r="C988" s="30">
        <f>VLOOKUP(A988,Tabela1[[#All],[SKU]:[VALOR UNITÁRIO]],3,FALSE)</f>
        <v>5.19</v>
      </c>
      <c r="D988" s="2" t="s">
        <v>2523</v>
      </c>
      <c r="E988" t="str">
        <f>VLOOKUP(A988,Tabela1[[SKU]:[VIGÊNCIA]],2,FALSE)</f>
        <v>1 YEAR</v>
      </c>
      <c r="F988" s="2" t="s">
        <v>215</v>
      </c>
      <c r="G988" s="31" t="s">
        <v>1897</v>
      </c>
    </row>
    <row r="989" spans="1:7" x14ac:dyDescent="0.3">
      <c r="A989" s="29" t="s">
        <v>2245</v>
      </c>
      <c r="B989" t="s">
        <v>2244</v>
      </c>
      <c r="C989" s="30">
        <f>VLOOKUP(A989,Tabela1[[#All],[SKU]:[VALOR UNITÁRIO]],3,FALSE)</f>
        <v>4.79</v>
      </c>
      <c r="D989" s="2" t="s">
        <v>2523</v>
      </c>
      <c r="E989" t="str">
        <f>VLOOKUP(A989,Tabela1[[SKU]:[VIGÊNCIA]],2,FALSE)</f>
        <v>1 YEAR</v>
      </c>
      <c r="F989" s="2" t="s">
        <v>215</v>
      </c>
      <c r="G989" s="31" t="s">
        <v>1897</v>
      </c>
    </row>
    <row r="990" spans="1:7" x14ac:dyDescent="0.3">
      <c r="A990" s="29" t="s">
        <v>2247</v>
      </c>
      <c r="B990" t="s">
        <v>2246</v>
      </c>
      <c r="C990" s="30">
        <f>VLOOKUP(A990,Tabela1[[#All],[SKU]:[VALOR UNITÁRIO]],3,FALSE)</f>
        <v>4.3499999999999996</v>
      </c>
      <c r="D990" s="2" t="s">
        <v>2523</v>
      </c>
      <c r="E990" t="str">
        <f>VLOOKUP(A990,Tabela1[[SKU]:[VIGÊNCIA]],2,FALSE)</f>
        <v>1 YEAR</v>
      </c>
      <c r="F990" s="2" t="s">
        <v>215</v>
      </c>
      <c r="G990" s="31" t="s">
        <v>1897</v>
      </c>
    </row>
    <row r="991" spans="1:7" x14ac:dyDescent="0.3">
      <c r="A991" s="29" t="s">
        <v>2249</v>
      </c>
      <c r="B991" t="s">
        <v>2248</v>
      </c>
      <c r="C991" s="30">
        <f>VLOOKUP(A991,Tabela1[[#All],[SKU]:[VALOR UNITÁRIO]],3,FALSE)</f>
        <v>3.89</v>
      </c>
      <c r="D991" s="2" t="s">
        <v>2523</v>
      </c>
      <c r="E991" t="str">
        <f>VLOOKUP(A991,Tabela1[[SKU]:[VIGÊNCIA]],2,FALSE)</f>
        <v>1 YEAR</v>
      </c>
      <c r="F991" s="2" t="s">
        <v>215</v>
      </c>
      <c r="G991" s="31" t="s">
        <v>1897</v>
      </c>
    </row>
    <row r="992" spans="1:7" x14ac:dyDescent="0.3">
      <c r="A992" s="29" t="s">
        <v>2251</v>
      </c>
      <c r="B992" t="s">
        <v>2250</v>
      </c>
      <c r="C992" s="30">
        <f>VLOOKUP(A992,Tabela1[[#All],[SKU]:[VALOR UNITÁRIO]],3,FALSE)</f>
        <v>16.87</v>
      </c>
      <c r="D992" s="2" t="s">
        <v>2523</v>
      </c>
      <c r="E992" t="str">
        <f>VLOOKUP(A992,Tabela1[[SKU]:[VIGÊNCIA]],2,FALSE)</f>
        <v>1 YEAR</v>
      </c>
      <c r="F992" s="2" t="s">
        <v>215</v>
      </c>
      <c r="G992" s="31" t="s">
        <v>1897</v>
      </c>
    </row>
    <row r="993" spans="1:7" x14ac:dyDescent="0.3">
      <c r="A993" s="29" t="s">
        <v>2253</v>
      </c>
      <c r="B993" t="s">
        <v>2252</v>
      </c>
      <c r="C993" s="30">
        <f>VLOOKUP(A993,Tabela1[[#All],[SKU]:[VALOR UNITÁRIO]],3,FALSE)</f>
        <v>11.28</v>
      </c>
      <c r="D993" s="2" t="s">
        <v>2523</v>
      </c>
      <c r="E993" t="str">
        <f>VLOOKUP(A993,Tabela1[[SKU]:[VIGÊNCIA]],2,FALSE)</f>
        <v>1 YEAR</v>
      </c>
      <c r="F993" s="2" t="s">
        <v>215</v>
      </c>
      <c r="G993" s="31" t="s">
        <v>1897</v>
      </c>
    </row>
    <row r="994" spans="1:7" x14ac:dyDescent="0.3">
      <c r="A994" s="29" t="s">
        <v>2255</v>
      </c>
      <c r="B994" t="s">
        <v>2254</v>
      </c>
      <c r="C994" s="30">
        <f>VLOOKUP(A994,Tabela1[[#All],[SKU]:[VALOR UNITÁRIO]],3,FALSE)</f>
        <v>8.64</v>
      </c>
      <c r="D994" s="2" t="s">
        <v>2523</v>
      </c>
      <c r="E994" t="str">
        <f>VLOOKUP(A994,Tabela1[[SKU]:[VIGÊNCIA]],2,FALSE)</f>
        <v>1 YEAR</v>
      </c>
      <c r="F994" s="2" t="s">
        <v>215</v>
      </c>
      <c r="G994" s="31" t="s">
        <v>1897</v>
      </c>
    </row>
    <row r="995" spans="1:7" x14ac:dyDescent="0.3">
      <c r="A995" s="29" t="s">
        <v>2257</v>
      </c>
      <c r="B995" t="s">
        <v>2256</v>
      </c>
      <c r="C995" s="30">
        <f>VLOOKUP(A995,Tabela1[[#All],[SKU]:[VALOR UNITÁRIO]],3,FALSE)</f>
        <v>6.49</v>
      </c>
      <c r="D995" s="2" t="s">
        <v>2523</v>
      </c>
      <c r="E995" t="str">
        <f>VLOOKUP(A995,Tabela1[[SKU]:[VIGÊNCIA]],2,FALSE)</f>
        <v>1 YEAR</v>
      </c>
      <c r="F995" s="2" t="s">
        <v>215</v>
      </c>
      <c r="G995" s="31" t="s">
        <v>1897</v>
      </c>
    </row>
    <row r="996" spans="1:7" x14ac:dyDescent="0.3">
      <c r="A996" s="29" t="s">
        <v>2259</v>
      </c>
      <c r="B996" t="s">
        <v>2258</v>
      </c>
      <c r="C996" s="30">
        <f>VLOOKUP(A996,Tabela1[[#All],[SKU]:[VALOR UNITÁRIO]],3,FALSE)</f>
        <v>5.19</v>
      </c>
      <c r="D996" s="2" t="s">
        <v>2523</v>
      </c>
      <c r="E996" t="str">
        <f>VLOOKUP(A996,Tabela1[[SKU]:[VIGÊNCIA]],2,FALSE)</f>
        <v>1 YEAR</v>
      </c>
      <c r="F996" s="2" t="s">
        <v>215</v>
      </c>
      <c r="G996" s="31" t="s">
        <v>1897</v>
      </c>
    </row>
    <row r="997" spans="1:7" x14ac:dyDescent="0.3">
      <c r="A997" s="29" t="s">
        <v>2261</v>
      </c>
      <c r="B997" t="s">
        <v>2260</v>
      </c>
      <c r="C997" s="30">
        <f>VLOOKUP(A997,Tabela1[[#All],[SKU]:[VALOR UNITÁRIO]],3,FALSE)</f>
        <v>4.79</v>
      </c>
      <c r="D997" s="2" t="s">
        <v>2523</v>
      </c>
      <c r="E997" t="str">
        <f>VLOOKUP(A997,Tabela1[[SKU]:[VIGÊNCIA]],2,FALSE)</f>
        <v>1 YEAR</v>
      </c>
      <c r="F997" s="2" t="s">
        <v>215</v>
      </c>
      <c r="G997" s="31" t="s">
        <v>1897</v>
      </c>
    </row>
    <row r="998" spans="1:7" x14ac:dyDescent="0.3">
      <c r="A998" s="29" t="s">
        <v>2263</v>
      </c>
      <c r="B998" t="s">
        <v>2262</v>
      </c>
      <c r="C998" s="30">
        <f>VLOOKUP(A998,Tabela1[[#All],[SKU]:[VALOR UNITÁRIO]],3,FALSE)</f>
        <v>4.3499999999999996</v>
      </c>
      <c r="D998" s="2" t="s">
        <v>2523</v>
      </c>
      <c r="E998" t="str">
        <f>VLOOKUP(A998,Tabela1[[SKU]:[VIGÊNCIA]],2,FALSE)</f>
        <v>1 YEAR</v>
      </c>
      <c r="F998" s="2" t="s">
        <v>215</v>
      </c>
      <c r="G998" s="31" t="s">
        <v>1897</v>
      </c>
    </row>
    <row r="999" spans="1:7" x14ac:dyDescent="0.3">
      <c r="A999" s="29" t="s">
        <v>2265</v>
      </c>
      <c r="B999" t="s">
        <v>2264</v>
      </c>
      <c r="C999" s="30">
        <f>VLOOKUP(A999,Tabela1[[#All],[SKU]:[VALOR UNITÁRIO]],3,FALSE)</f>
        <v>3.89</v>
      </c>
      <c r="D999" s="2" t="s">
        <v>2523</v>
      </c>
      <c r="E999" t="str">
        <f>VLOOKUP(A999,Tabela1[[SKU]:[VIGÊNCIA]],2,FALSE)</f>
        <v>1 YEAR</v>
      </c>
      <c r="F999" s="2" t="s">
        <v>215</v>
      </c>
      <c r="G999" s="31" t="s">
        <v>1897</v>
      </c>
    </row>
    <row r="1000" spans="1:7" x14ac:dyDescent="0.3">
      <c r="A1000" s="29" t="s">
        <v>2267</v>
      </c>
      <c r="B1000" t="s">
        <v>2266</v>
      </c>
      <c r="C1000" s="30">
        <f>VLOOKUP(A1000,Tabela1[[#All],[SKU]:[VALOR UNITÁRIO]],3,FALSE)</f>
        <v>0</v>
      </c>
      <c r="D1000" s="2" t="s">
        <v>2523</v>
      </c>
      <c r="E1000" t="str">
        <f>VLOOKUP(A1000,Tabela1[[SKU]:[VIGÊNCIA]],2,FALSE)</f>
        <v>N/A</v>
      </c>
      <c r="F1000" s="2" t="s">
        <v>215</v>
      </c>
      <c r="G1000" s="31" t="s">
        <v>1897</v>
      </c>
    </row>
    <row r="1001" spans="1:7" x14ac:dyDescent="0.3">
      <c r="A1001" s="29" t="s">
        <v>2269</v>
      </c>
      <c r="B1001" t="s">
        <v>2268</v>
      </c>
      <c r="C1001" s="30">
        <f>VLOOKUP(A1001,Tabela1[[#All],[SKU]:[VALOR UNITÁRIO]],3,FALSE)</f>
        <v>9.49</v>
      </c>
      <c r="D1001" s="2" t="s">
        <v>2523</v>
      </c>
      <c r="E1001" t="str">
        <f>VLOOKUP(A1001,Tabela1[[SKU]:[VIGÊNCIA]],2,FALSE)</f>
        <v>N/A</v>
      </c>
      <c r="F1001" s="2" t="s">
        <v>215</v>
      </c>
      <c r="G1001" s="31" t="s">
        <v>1897</v>
      </c>
    </row>
    <row r="1002" spans="1:7" x14ac:dyDescent="0.3">
      <c r="A1002" s="29" t="s">
        <v>2271</v>
      </c>
      <c r="B1002" t="s">
        <v>2270</v>
      </c>
      <c r="C1002" s="30">
        <f>VLOOKUP(A1002,Tabela1[[#All],[SKU]:[VALOR UNITÁRIO]],3,FALSE)</f>
        <v>6.32</v>
      </c>
      <c r="D1002" s="2" t="s">
        <v>2523</v>
      </c>
      <c r="E1002" t="str">
        <f>VLOOKUP(A1002,Tabela1[[SKU]:[VIGÊNCIA]],2,FALSE)</f>
        <v>N/A</v>
      </c>
      <c r="F1002" s="2" t="s">
        <v>215</v>
      </c>
      <c r="G1002" s="31" t="s">
        <v>1897</v>
      </c>
    </row>
    <row r="1003" spans="1:7" x14ac:dyDescent="0.3">
      <c r="A1003" s="29" t="s">
        <v>2273</v>
      </c>
      <c r="B1003" t="s">
        <v>2272</v>
      </c>
      <c r="C1003" s="30">
        <f>VLOOKUP(A1003,Tabela1[[#All],[SKU]:[VALOR UNITÁRIO]],3,FALSE)</f>
        <v>4.87</v>
      </c>
      <c r="D1003" s="2" t="s">
        <v>2523</v>
      </c>
      <c r="E1003" t="str">
        <f>VLOOKUP(A1003,Tabela1[[SKU]:[VIGÊNCIA]],2,FALSE)</f>
        <v>N/A</v>
      </c>
      <c r="F1003" s="2" t="s">
        <v>215</v>
      </c>
      <c r="G1003" s="31" t="s">
        <v>1897</v>
      </c>
    </row>
    <row r="1004" spans="1:7" x14ac:dyDescent="0.3">
      <c r="A1004" s="29" t="s">
        <v>2275</v>
      </c>
      <c r="B1004" t="s">
        <v>2274</v>
      </c>
      <c r="C1004" s="30">
        <f>VLOOKUP(A1004,Tabela1[[#All],[SKU]:[VALOR UNITÁRIO]],3,FALSE)</f>
        <v>3.66</v>
      </c>
      <c r="D1004" s="2" t="s">
        <v>2523</v>
      </c>
      <c r="E1004" t="str">
        <f>VLOOKUP(A1004,Tabela1[[SKU]:[VIGÊNCIA]],2,FALSE)</f>
        <v>N/A</v>
      </c>
      <c r="F1004" s="2" t="s">
        <v>215</v>
      </c>
      <c r="G1004" s="31" t="s">
        <v>1897</v>
      </c>
    </row>
    <row r="1005" spans="1:7" x14ac:dyDescent="0.3">
      <c r="A1005" s="29" t="s">
        <v>2277</v>
      </c>
      <c r="B1005" t="s">
        <v>2276</v>
      </c>
      <c r="C1005" s="30">
        <f>VLOOKUP(A1005,Tabela1[[#All],[SKU]:[VALOR UNITÁRIO]],3,FALSE)</f>
        <v>2.92</v>
      </c>
      <c r="D1005" s="2" t="s">
        <v>2523</v>
      </c>
      <c r="E1005" t="str">
        <f>VLOOKUP(A1005,Tabela1[[SKU]:[VIGÊNCIA]],2,FALSE)</f>
        <v>N/A</v>
      </c>
      <c r="F1005" s="2" t="s">
        <v>215</v>
      </c>
      <c r="G1005" s="31" t="s">
        <v>1897</v>
      </c>
    </row>
    <row r="1006" spans="1:7" x14ac:dyDescent="0.3">
      <c r="A1006" s="29" t="s">
        <v>2279</v>
      </c>
      <c r="B1006" t="s">
        <v>2278</v>
      </c>
      <c r="C1006" s="30">
        <f>VLOOKUP(A1006,Tabela1[[#All],[SKU]:[VALOR UNITÁRIO]],3,FALSE)</f>
        <v>2.68</v>
      </c>
      <c r="D1006" s="2" t="s">
        <v>2523</v>
      </c>
      <c r="E1006" t="str">
        <f>VLOOKUP(A1006,Tabela1[[SKU]:[VIGÊNCIA]],2,FALSE)</f>
        <v>N/A</v>
      </c>
      <c r="F1006" s="2" t="s">
        <v>215</v>
      </c>
      <c r="G1006" s="31" t="s">
        <v>1897</v>
      </c>
    </row>
    <row r="1007" spans="1:7" x14ac:dyDescent="0.3">
      <c r="A1007" s="29" t="s">
        <v>2281</v>
      </c>
      <c r="B1007" t="s">
        <v>2280</v>
      </c>
      <c r="C1007" s="30">
        <f>VLOOKUP(A1007,Tabela1[[#All],[SKU]:[VALOR UNITÁRIO]],3,FALSE)</f>
        <v>2.4300000000000002</v>
      </c>
      <c r="D1007" s="2" t="s">
        <v>2523</v>
      </c>
      <c r="E1007" t="str">
        <f>VLOOKUP(A1007,Tabela1[[SKU]:[VIGÊNCIA]],2,FALSE)</f>
        <v>N/A</v>
      </c>
      <c r="F1007" s="2" t="s">
        <v>215</v>
      </c>
      <c r="G1007" s="31" t="s">
        <v>1897</v>
      </c>
    </row>
    <row r="1008" spans="1:7" x14ac:dyDescent="0.3">
      <c r="A1008" s="29" t="s">
        <v>2283</v>
      </c>
      <c r="B1008" t="s">
        <v>2282</v>
      </c>
      <c r="C1008" s="30">
        <f>VLOOKUP(A1008,Tabela1[[#All],[SKU]:[VALOR UNITÁRIO]],3,FALSE)</f>
        <v>2.19</v>
      </c>
      <c r="D1008" s="2" t="s">
        <v>2523</v>
      </c>
      <c r="E1008" t="str">
        <f>VLOOKUP(A1008,Tabela1[[SKU]:[VIGÊNCIA]],2,FALSE)</f>
        <v>N/A</v>
      </c>
      <c r="F1008" s="2" t="s">
        <v>215</v>
      </c>
      <c r="G1008" s="31" t="s">
        <v>1897</v>
      </c>
    </row>
    <row r="1009" spans="1:7" x14ac:dyDescent="0.3">
      <c r="A1009" s="29" t="s">
        <v>2285</v>
      </c>
      <c r="B1009" t="s">
        <v>2284</v>
      </c>
      <c r="C1009" s="30">
        <f>VLOOKUP(A1009,Tabela1[[#All],[SKU]:[VALOR UNITÁRIO]],3,FALSE)</f>
        <v>17.7</v>
      </c>
      <c r="D1009" s="2" t="s">
        <v>2523</v>
      </c>
      <c r="E1009" t="str">
        <f>VLOOKUP(A1009,Tabela1[[SKU]:[VIGÊNCIA]],2,FALSE)</f>
        <v>2 YEAR</v>
      </c>
      <c r="F1009" s="2" t="s">
        <v>215</v>
      </c>
      <c r="G1009" s="31" t="s">
        <v>1897</v>
      </c>
    </row>
    <row r="1010" spans="1:7" x14ac:dyDescent="0.3">
      <c r="A1010" s="29" t="s">
        <v>2287</v>
      </c>
      <c r="B1010" t="s">
        <v>2286</v>
      </c>
      <c r="C1010" s="30">
        <f>VLOOKUP(A1010,Tabela1[[#All],[SKU]:[VALOR UNITÁRIO]],3,FALSE)</f>
        <v>11.81</v>
      </c>
      <c r="D1010" s="2" t="s">
        <v>2523</v>
      </c>
      <c r="E1010" t="str">
        <f>VLOOKUP(A1010,Tabela1[[SKU]:[VIGÊNCIA]],2,FALSE)</f>
        <v>2 YEAR</v>
      </c>
      <c r="F1010" s="2" t="s">
        <v>215</v>
      </c>
      <c r="G1010" s="31" t="s">
        <v>1897</v>
      </c>
    </row>
    <row r="1011" spans="1:7" x14ac:dyDescent="0.3">
      <c r="A1011" s="29" t="s">
        <v>2289</v>
      </c>
      <c r="B1011" t="s">
        <v>2288</v>
      </c>
      <c r="C1011" s="30">
        <f>VLOOKUP(A1011,Tabela1[[#All],[SKU]:[VALOR UNITÁRIO]],3,FALSE)</f>
        <v>9.09</v>
      </c>
      <c r="D1011" s="2" t="s">
        <v>2523</v>
      </c>
      <c r="E1011" t="str">
        <f>VLOOKUP(A1011,Tabela1[[SKU]:[VIGÊNCIA]],2,FALSE)</f>
        <v>2 YEAR</v>
      </c>
      <c r="F1011" s="2" t="s">
        <v>215</v>
      </c>
      <c r="G1011" s="31" t="s">
        <v>1897</v>
      </c>
    </row>
    <row r="1012" spans="1:7" x14ac:dyDescent="0.3">
      <c r="A1012" s="29" t="s">
        <v>2291</v>
      </c>
      <c r="B1012" t="s">
        <v>2290</v>
      </c>
      <c r="C1012" s="30">
        <f>VLOOKUP(A1012,Tabela1[[#All],[SKU]:[VALOR UNITÁRIO]],3,FALSE)</f>
        <v>6.81</v>
      </c>
      <c r="D1012" s="2" t="s">
        <v>2523</v>
      </c>
      <c r="E1012" t="str">
        <f>VLOOKUP(A1012,Tabela1[[SKU]:[VIGÊNCIA]],2,FALSE)</f>
        <v>2 YEAR</v>
      </c>
      <c r="F1012" s="2" t="s">
        <v>215</v>
      </c>
      <c r="G1012" s="31" t="s">
        <v>1897</v>
      </c>
    </row>
    <row r="1013" spans="1:7" x14ac:dyDescent="0.3">
      <c r="A1013" s="29" t="s">
        <v>2293</v>
      </c>
      <c r="B1013" t="s">
        <v>2292</v>
      </c>
      <c r="C1013" s="30">
        <f>VLOOKUP(A1013,Tabela1[[#All],[SKU]:[VALOR UNITÁRIO]],3,FALSE)</f>
        <v>5.45</v>
      </c>
      <c r="D1013" s="2" t="s">
        <v>2523</v>
      </c>
      <c r="E1013" t="str">
        <f>VLOOKUP(A1013,Tabela1[[SKU]:[VIGÊNCIA]],2,FALSE)</f>
        <v>2 YEAR</v>
      </c>
      <c r="F1013" s="2" t="s">
        <v>215</v>
      </c>
      <c r="G1013" s="31" t="s">
        <v>1897</v>
      </c>
    </row>
    <row r="1014" spans="1:7" x14ac:dyDescent="0.3">
      <c r="A1014" s="29" t="s">
        <v>2295</v>
      </c>
      <c r="B1014" t="s">
        <v>2294</v>
      </c>
      <c r="C1014" s="30">
        <f>VLOOKUP(A1014,Tabela1[[#All],[SKU]:[VALOR UNITÁRIO]],3,FALSE)</f>
        <v>5</v>
      </c>
      <c r="D1014" s="2" t="s">
        <v>2523</v>
      </c>
      <c r="E1014" t="str">
        <f>VLOOKUP(A1014,Tabela1[[SKU]:[VIGÊNCIA]],2,FALSE)</f>
        <v>2 YEAR</v>
      </c>
      <c r="F1014" s="2" t="s">
        <v>215</v>
      </c>
      <c r="G1014" s="31" t="s">
        <v>1897</v>
      </c>
    </row>
    <row r="1015" spans="1:7" x14ac:dyDescent="0.3">
      <c r="A1015" s="29" t="s">
        <v>2297</v>
      </c>
      <c r="B1015" t="s">
        <v>2296</v>
      </c>
      <c r="C1015" s="30">
        <f>VLOOKUP(A1015,Tabela1[[#All],[SKU]:[VALOR UNITÁRIO]],3,FALSE)</f>
        <v>4.54</v>
      </c>
      <c r="D1015" s="2" t="s">
        <v>2523</v>
      </c>
      <c r="E1015" t="str">
        <f>VLOOKUP(A1015,Tabela1[[SKU]:[VIGÊNCIA]],2,FALSE)</f>
        <v>2 YEAR</v>
      </c>
      <c r="F1015" s="2" t="s">
        <v>215</v>
      </c>
      <c r="G1015" s="31" t="s">
        <v>1897</v>
      </c>
    </row>
    <row r="1016" spans="1:7" x14ac:dyDescent="0.3">
      <c r="A1016" s="29" t="s">
        <v>2299</v>
      </c>
      <c r="B1016" t="s">
        <v>2298</v>
      </c>
      <c r="C1016" s="30">
        <f>VLOOKUP(A1016,Tabela1[[#All],[SKU]:[VALOR UNITÁRIO]],3,FALSE)</f>
        <v>4.09</v>
      </c>
      <c r="D1016" s="2" t="s">
        <v>2523</v>
      </c>
      <c r="E1016" t="str">
        <f>VLOOKUP(A1016,Tabela1[[SKU]:[VIGÊNCIA]],2,FALSE)</f>
        <v>2 YEAR</v>
      </c>
      <c r="F1016" s="2" t="s">
        <v>215</v>
      </c>
      <c r="G1016" s="31" t="s">
        <v>1897</v>
      </c>
    </row>
    <row r="1017" spans="1:7" x14ac:dyDescent="0.3">
      <c r="A1017" s="29" t="s">
        <v>2301</v>
      </c>
      <c r="B1017" t="s">
        <v>2300</v>
      </c>
      <c r="C1017" s="30">
        <f>VLOOKUP(A1017,Tabela1[[#All],[SKU]:[VALOR UNITÁRIO]],3,FALSE)</f>
        <v>0</v>
      </c>
      <c r="D1017" s="2" t="s">
        <v>2523</v>
      </c>
      <c r="E1017" t="str">
        <f>VLOOKUP(A1017,Tabela1[[SKU]:[VIGÊNCIA]],2,FALSE)</f>
        <v>N/A</v>
      </c>
      <c r="F1017" s="2" t="s">
        <v>215</v>
      </c>
      <c r="G1017" s="31" t="s">
        <v>1897</v>
      </c>
    </row>
    <row r="1018" spans="1:7" x14ac:dyDescent="0.3">
      <c r="A1018" s="29" t="s">
        <v>2303</v>
      </c>
      <c r="B1018" t="s">
        <v>2302</v>
      </c>
      <c r="C1018" s="30">
        <f>VLOOKUP(A1018,Tabela1[[#All],[SKU]:[VALOR UNITÁRIO]],3,FALSE)</f>
        <v>16.87</v>
      </c>
      <c r="D1018" s="2" t="s">
        <v>2523</v>
      </c>
      <c r="E1018" t="str">
        <f>VLOOKUP(A1018,Tabela1[[SKU]:[VIGÊNCIA]],2,FALSE)</f>
        <v>1 YEAR</v>
      </c>
      <c r="F1018" s="2" t="s">
        <v>215</v>
      </c>
      <c r="G1018" s="31" t="s">
        <v>1897</v>
      </c>
    </row>
    <row r="1019" spans="1:7" x14ac:dyDescent="0.3">
      <c r="A1019" s="29" t="s">
        <v>2305</v>
      </c>
      <c r="B1019" t="s">
        <v>2304</v>
      </c>
      <c r="C1019" s="30">
        <f>VLOOKUP(A1019,Tabela1[[#All],[SKU]:[VALOR UNITÁRIO]],3,FALSE)</f>
        <v>11.28</v>
      </c>
      <c r="D1019" s="2" t="s">
        <v>2523</v>
      </c>
      <c r="E1019" t="str">
        <f>VLOOKUP(A1019,Tabela1[[SKU]:[VIGÊNCIA]],2,FALSE)</f>
        <v>1 YEAR</v>
      </c>
      <c r="F1019" s="2" t="s">
        <v>215</v>
      </c>
      <c r="G1019" s="31" t="s">
        <v>1897</v>
      </c>
    </row>
    <row r="1020" spans="1:7" x14ac:dyDescent="0.3">
      <c r="A1020" s="29" t="s">
        <v>2307</v>
      </c>
      <c r="B1020" t="s">
        <v>2306</v>
      </c>
      <c r="C1020" s="30">
        <f>VLOOKUP(A1020,Tabela1[[#All],[SKU]:[VALOR UNITÁRIO]],3,FALSE)</f>
        <v>8.64</v>
      </c>
      <c r="D1020" s="2" t="s">
        <v>2523</v>
      </c>
      <c r="E1020" t="str">
        <f>VLOOKUP(A1020,Tabela1[[SKU]:[VIGÊNCIA]],2,FALSE)</f>
        <v>1 YEAR</v>
      </c>
      <c r="F1020" s="2" t="s">
        <v>215</v>
      </c>
      <c r="G1020" s="31" t="s">
        <v>1897</v>
      </c>
    </row>
    <row r="1021" spans="1:7" x14ac:dyDescent="0.3">
      <c r="A1021" s="29" t="s">
        <v>2309</v>
      </c>
      <c r="B1021" t="s">
        <v>2308</v>
      </c>
      <c r="C1021" s="30">
        <f>VLOOKUP(A1021,Tabela1[[#All],[SKU]:[VALOR UNITÁRIO]],3,FALSE)</f>
        <v>6.49</v>
      </c>
      <c r="D1021" s="2" t="s">
        <v>2523</v>
      </c>
      <c r="E1021" t="str">
        <f>VLOOKUP(A1021,Tabela1[[SKU]:[VIGÊNCIA]],2,FALSE)</f>
        <v>1 YEAR</v>
      </c>
      <c r="F1021" s="2" t="s">
        <v>215</v>
      </c>
      <c r="G1021" s="31" t="s">
        <v>1897</v>
      </c>
    </row>
    <row r="1022" spans="1:7" x14ac:dyDescent="0.3">
      <c r="A1022" s="29" t="s">
        <v>2311</v>
      </c>
      <c r="B1022" t="s">
        <v>2310</v>
      </c>
      <c r="C1022" s="30">
        <f>VLOOKUP(A1022,Tabela1[[#All],[SKU]:[VALOR UNITÁRIO]],3,FALSE)</f>
        <v>5.19</v>
      </c>
      <c r="D1022" s="2" t="s">
        <v>2523</v>
      </c>
      <c r="E1022" t="str">
        <f>VLOOKUP(A1022,Tabela1[[SKU]:[VIGÊNCIA]],2,FALSE)</f>
        <v>1 YEAR</v>
      </c>
      <c r="F1022" s="2" t="s">
        <v>215</v>
      </c>
      <c r="G1022" s="31" t="s">
        <v>1897</v>
      </c>
    </row>
    <row r="1023" spans="1:7" x14ac:dyDescent="0.3">
      <c r="A1023" s="29" t="s">
        <v>2313</v>
      </c>
      <c r="B1023" t="s">
        <v>2312</v>
      </c>
      <c r="C1023" s="30">
        <f>VLOOKUP(A1023,Tabela1[[#All],[SKU]:[VALOR UNITÁRIO]],3,FALSE)</f>
        <v>4.79</v>
      </c>
      <c r="D1023" s="2" t="s">
        <v>2523</v>
      </c>
      <c r="E1023" t="str">
        <f>VLOOKUP(A1023,Tabela1[[SKU]:[VIGÊNCIA]],2,FALSE)</f>
        <v>1 YEAR</v>
      </c>
      <c r="F1023" s="2" t="s">
        <v>215</v>
      </c>
      <c r="G1023" s="31" t="s">
        <v>1897</v>
      </c>
    </row>
    <row r="1024" spans="1:7" x14ac:dyDescent="0.3">
      <c r="A1024" s="29" t="s">
        <v>2315</v>
      </c>
      <c r="B1024" t="s">
        <v>2314</v>
      </c>
      <c r="C1024" s="30">
        <f>VLOOKUP(A1024,Tabela1[[#All],[SKU]:[VALOR UNITÁRIO]],3,FALSE)</f>
        <v>4.3499999999999996</v>
      </c>
      <c r="D1024" s="2" t="s">
        <v>2523</v>
      </c>
      <c r="E1024" t="str">
        <f>VLOOKUP(A1024,Tabela1[[SKU]:[VIGÊNCIA]],2,FALSE)</f>
        <v>1 YEAR</v>
      </c>
      <c r="F1024" s="2" t="s">
        <v>215</v>
      </c>
      <c r="G1024" s="31" t="s">
        <v>1897</v>
      </c>
    </row>
    <row r="1025" spans="1:7" x14ac:dyDescent="0.3">
      <c r="A1025" s="29" t="s">
        <v>2317</v>
      </c>
      <c r="B1025" t="s">
        <v>2316</v>
      </c>
      <c r="C1025" s="30">
        <f>VLOOKUP(A1025,Tabela1[[#All],[SKU]:[VALOR UNITÁRIO]],3,FALSE)</f>
        <v>3.89</v>
      </c>
      <c r="D1025" s="2" t="s">
        <v>2523</v>
      </c>
      <c r="E1025" t="str">
        <f>VLOOKUP(A1025,Tabela1[[SKU]:[VIGÊNCIA]],2,FALSE)</f>
        <v>1 YEAR</v>
      </c>
      <c r="F1025" s="2" t="s">
        <v>215</v>
      </c>
      <c r="G1025" s="31" t="s">
        <v>1897</v>
      </c>
    </row>
    <row r="1026" spans="1:7" x14ac:dyDescent="0.3">
      <c r="A1026" s="29" t="s">
        <v>2319</v>
      </c>
      <c r="B1026" t="s">
        <v>2318</v>
      </c>
      <c r="C1026" s="30">
        <f>VLOOKUP(A1026,Tabela1[[#All],[SKU]:[VALOR UNITÁRIO]],3,FALSE)</f>
        <v>16.87</v>
      </c>
      <c r="D1026" s="2" t="s">
        <v>2523</v>
      </c>
      <c r="E1026" t="str">
        <f>VLOOKUP(A1026,Tabela1[[SKU]:[VIGÊNCIA]],2,FALSE)</f>
        <v>1 YEAR</v>
      </c>
      <c r="F1026" s="2" t="s">
        <v>215</v>
      </c>
      <c r="G1026" s="31" t="s">
        <v>1897</v>
      </c>
    </row>
    <row r="1027" spans="1:7" x14ac:dyDescent="0.3">
      <c r="A1027" s="29" t="s">
        <v>2321</v>
      </c>
      <c r="B1027" t="s">
        <v>2320</v>
      </c>
      <c r="C1027" s="30">
        <f>VLOOKUP(A1027,Tabela1[[#All],[SKU]:[VALOR UNITÁRIO]],3,FALSE)</f>
        <v>11.28</v>
      </c>
      <c r="D1027" s="2" t="s">
        <v>2523</v>
      </c>
      <c r="E1027" t="str">
        <f>VLOOKUP(A1027,Tabela1[[SKU]:[VIGÊNCIA]],2,FALSE)</f>
        <v>1 YEAR</v>
      </c>
      <c r="F1027" s="2" t="s">
        <v>215</v>
      </c>
      <c r="G1027" s="31" t="s">
        <v>1897</v>
      </c>
    </row>
    <row r="1028" spans="1:7" x14ac:dyDescent="0.3">
      <c r="A1028" s="29" t="s">
        <v>2323</v>
      </c>
      <c r="B1028" t="s">
        <v>2322</v>
      </c>
      <c r="C1028" s="30">
        <f>VLOOKUP(A1028,Tabela1[[#All],[SKU]:[VALOR UNITÁRIO]],3,FALSE)</f>
        <v>8.64</v>
      </c>
      <c r="D1028" s="2" t="s">
        <v>2523</v>
      </c>
      <c r="E1028" t="str">
        <f>VLOOKUP(A1028,Tabela1[[SKU]:[VIGÊNCIA]],2,FALSE)</f>
        <v>1 YEAR</v>
      </c>
      <c r="F1028" s="2" t="s">
        <v>215</v>
      </c>
      <c r="G1028" s="31" t="s">
        <v>1897</v>
      </c>
    </row>
    <row r="1029" spans="1:7" x14ac:dyDescent="0.3">
      <c r="A1029" s="29" t="s">
        <v>2325</v>
      </c>
      <c r="B1029" t="s">
        <v>2324</v>
      </c>
      <c r="C1029" s="30">
        <f>VLOOKUP(A1029,Tabela1[[#All],[SKU]:[VALOR UNITÁRIO]],3,FALSE)</f>
        <v>6.49</v>
      </c>
      <c r="D1029" s="2" t="s">
        <v>2523</v>
      </c>
      <c r="E1029" t="str">
        <f>VLOOKUP(A1029,Tabela1[[SKU]:[VIGÊNCIA]],2,FALSE)</f>
        <v>1 YEAR</v>
      </c>
      <c r="F1029" s="2" t="s">
        <v>215</v>
      </c>
      <c r="G1029" s="31" t="s">
        <v>1897</v>
      </c>
    </row>
    <row r="1030" spans="1:7" x14ac:dyDescent="0.3">
      <c r="A1030" s="29" t="s">
        <v>2327</v>
      </c>
      <c r="B1030" t="s">
        <v>2326</v>
      </c>
      <c r="C1030" s="30">
        <f>VLOOKUP(A1030,Tabela1[[#All],[SKU]:[VALOR UNITÁRIO]],3,FALSE)</f>
        <v>5.19</v>
      </c>
      <c r="D1030" s="2" t="s">
        <v>2523</v>
      </c>
      <c r="E1030" t="str">
        <f>VLOOKUP(A1030,Tabela1[[SKU]:[VIGÊNCIA]],2,FALSE)</f>
        <v>1 YEAR</v>
      </c>
      <c r="F1030" s="2" t="s">
        <v>215</v>
      </c>
      <c r="G1030" s="31" t="s">
        <v>1897</v>
      </c>
    </row>
    <row r="1031" spans="1:7" x14ac:dyDescent="0.3">
      <c r="A1031" s="29" t="s">
        <v>2329</v>
      </c>
      <c r="B1031" t="s">
        <v>2328</v>
      </c>
      <c r="C1031" s="30">
        <f>VLOOKUP(A1031,Tabela1[[#All],[SKU]:[VALOR UNITÁRIO]],3,FALSE)</f>
        <v>4.79</v>
      </c>
      <c r="D1031" s="2" t="s">
        <v>2523</v>
      </c>
      <c r="E1031" t="str">
        <f>VLOOKUP(A1031,Tabela1[[SKU]:[VIGÊNCIA]],2,FALSE)</f>
        <v>1 YEAR</v>
      </c>
      <c r="F1031" s="2" t="s">
        <v>215</v>
      </c>
      <c r="G1031" s="31" t="s">
        <v>1897</v>
      </c>
    </row>
    <row r="1032" spans="1:7" x14ac:dyDescent="0.3">
      <c r="A1032" s="29" t="s">
        <v>2331</v>
      </c>
      <c r="B1032" t="s">
        <v>2330</v>
      </c>
      <c r="C1032" s="30">
        <f>VLOOKUP(A1032,Tabela1[[#All],[SKU]:[VALOR UNITÁRIO]],3,FALSE)</f>
        <v>4.3499999999999996</v>
      </c>
      <c r="D1032" s="2" t="s">
        <v>2523</v>
      </c>
      <c r="E1032" t="str">
        <f>VLOOKUP(A1032,Tabela1[[SKU]:[VIGÊNCIA]],2,FALSE)</f>
        <v>1 YEAR</v>
      </c>
      <c r="F1032" s="2" t="s">
        <v>215</v>
      </c>
      <c r="G1032" s="31" t="s">
        <v>1897</v>
      </c>
    </row>
    <row r="1033" spans="1:7" x14ac:dyDescent="0.3">
      <c r="A1033" s="29" t="s">
        <v>2333</v>
      </c>
      <c r="B1033" t="s">
        <v>2332</v>
      </c>
      <c r="C1033" s="30">
        <f>VLOOKUP(A1033,Tabela1[[#All],[SKU]:[VALOR UNITÁRIO]],3,FALSE)</f>
        <v>3.89</v>
      </c>
      <c r="D1033" s="2" t="s">
        <v>2523</v>
      </c>
      <c r="E1033" t="str">
        <f>VLOOKUP(A1033,Tabela1[[SKU]:[VIGÊNCIA]],2,FALSE)</f>
        <v>1 YEAR</v>
      </c>
      <c r="F1033" s="2" t="s">
        <v>215</v>
      </c>
      <c r="G1033" s="31" t="s">
        <v>1897</v>
      </c>
    </row>
    <row r="1034" spans="1:7" x14ac:dyDescent="0.3">
      <c r="A1034" s="29" t="s">
        <v>2335</v>
      </c>
      <c r="B1034" t="s">
        <v>2334</v>
      </c>
      <c r="C1034" s="30">
        <f>VLOOKUP(A1034,Tabela1[[#All],[SKU]:[VALOR UNITÁRIO]],3,FALSE)</f>
        <v>0</v>
      </c>
      <c r="D1034" s="2" t="s">
        <v>2523</v>
      </c>
      <c r="E1034" t="str">
        <f>VLOOKUP(A1034,Tabela1[[SKU]:[VIGÊNCIA]],2,FALSE)</f>
        <v>N/A</v>
      </c>
      <c r="F1034" s="2" t="s">
        <v>215</v>
      </c>
      <c r="G1034" s="31" t="s">
        <v>1897</v>
      </c>
    </row>
    <row r="1035" spans="1:7" x14ac:dyDescent="0.3">
      <c r="A1035" s="29" t="s">
        <v>2337</v>
      </c>
      <c r="B1035" t="s">
        <v>2336</v>
      </c>
      <c r="C1035" s="30">
        <f>VLOOKUP(A1035,Tabela1[[#All],[SKU]:[VALOR UNITÁRIO]],3,FALSE)</f>
        <v>9.49</v>
      </c>
      <c r="D1035" s="2" t="s">
        <v>2523</v>
      </c>
      <c r="E1035" t="str">
        <f>VLOOKUP(A1035,Tabela1[[SKU]:[VIGÊNCIA]],2,FALSE)</f>
        <v>N/A</v>
      </c>
      <c r="F1035" s="2" t="s">
        <v>215</v>
      </c>
      <c r="G1035" s="31" t="s">
        <v>1897</v>
      </c>
    </row>
    <row r="1036" spans="1:7" x14ac:dyDescent="0.3">
      <c r="A1036" s="29" t="s">
        <v>2339</v>
      </c>
      <c r="B1036" t="s">
        <v>2338</v>
      </c>
      <c r="C1036" s="30">
        <f>VLOOKUP(A1036,Tabela1[[#All],[SKU]:[VALOR UNITÁRIO]],3,FALSE)</f>
        <v>6.32</v>
      </c>
      <c r="D1036" s="2" t="s">
        <v>2523</v>
      </c>
      <c r="E1036" t="str">
        <f>VLOOKUP(A1036,Tabela1[[SKU]:[VIGÊNCIA]],2,FALSE)</f>
        <v>N/A</v>
      </c>
      <c r="F1036" s="2" t="s">
        <v>215</v>
      </c>
      <c r="G1036" s="31" t="s">
        <v>1897</v>
      </c>
    </row>
    <row r="1037" spans="1:7" x14ac:dyDescent="0.3">
      <c r="A1037" s="29" t="s">
        <v>2341</v>
      </c>
      <c r="B1037" t="s">
        <v>2340</v>
      </c>
      <c r="C1037" s="30">
        <f>VLOOKUP(A1037,Tabela1[[#All],[SKU]:[VALOR UNITÁRIO]],3,FALSE)</f>
        <v>4.87</v>
      </c>
      <c r="D1037" s="2" t="s">
        <v>2523</v>
      </c>
      <c r="E1037" t="str">
        <f>VLOOKUP(A1037,Tabela1[[SKU]:[VIGÊNCIA]],2,FALSE)</f>
        <v>N/A</v>
      </c>
      <c r="F1037" s="2" t="s">
        <v>215</v>
      </c>
      <c r="G1037" s="31" t="s">
        <v>1897</v>
      </c>
    </row>
    <row r="1038" spans="1:7" x14ac:dyDescent="0.3">
      <c r="A1038" s="29" t="s">
        <v>2343</v>
      </c>
      <c r="B1038" t="s">
        <v>2342</v>
      </c>
      <c r="C1038" s="30">
        <f>VLOOKUP(A1038,Tabela1[[#All],[SKU]:[VALOR UNITÁRIO]],3,FALSE)</f>
        <v>3.66</v>
      </c>
      <c r="D1038" s="2" t="s">
        <v>2523</v>
      </c>
      <c r="E1038" t="str">
        <f>VLOOKUP(A1038,Tabela1[[SKU]:[VIGÊNCIA]],2,FALSE)</f>
        <v>N/A</v>
      </c>
      <c r="F1038" s="2" t="s">
        <v>215</v>
      </c>
      <c r="G1038" s="31" t="s">
        <v>1897</v>
      </c>
    </row>
    <row r="1039" spans="1:7" x14ac:dyDescent="0.3">
      <c r="A1039" s="29" t="s">
        <v>2345</v>
      </c>
      <c r="B1039" t="s">
        <v>2344</v>
      </c>
      <c r="C1039" s="30">
        <f>VLOOKUP(A1039,Tabela1[[#All],[SKU]:[VALOR UNITÁRIO]],3,FALSE)</f>
        <v>2.92</v>
      </c>
      <c r="D1039" s="2" t="s">
        <v>2523</v>
      </c>
      <c r="E1039" t="str">
        <f>VLOOKUP(A1039,Tabela1[[SKU]:[VIGÊNCIA]],2,FALSE)</f>
        <v>N/A</v>
      </c>
      <c r="F1039" s="2" t="s">
        <v>215</v>
      </c>
      <c r="G1039" s="31" t="s">
        <v>1897</v>
      </c>
    </row>
    <row r="1040" spans="1:7" x14ac:dyDescent="0.3">
      <c r="A1040" s="29" t="s">
        <v>2347</v>
      </c>
      <c r="B1040" t="s">
        <v>2346</v>
      </c>
      <c r="C1040" s="30">
        <f>VLOOKUP(A1040,Tabela1[[#All],[SKU]:[VALOR UNITÁRIO]],3,FALSE)</f>
        <v>2.68</v>
      </c>
      <c r="D1040" s="2" t="s">
        <v>2523</v>
      </c>
      <c r="E1040" t="str">
        <f>VLOOKUP(A1040,Tabela1[[SKU]:[VIGÊNCIA]],2,FALSE)</f>
        <v>N/A</v>
      </c>
      <c r="F1040" s="2" t="s">
        <v>215</v>
      </c>
      <c r="G1040" s="31" t="s">
        <v>1897</v>
      </c>
    </row>
    <row r="1041" spans="1:7" x14ac:dyDescent="0.3">
      <c r="A1041" s="29" t="s">
        <v>2349</v>
      </c>
      <c r="B1041" t="s">
        <v>2348</v>
      </c>
      <c r="C1041" s="30">
        <f>VLOOKUP(A1041,Tabela1[[#All],[SKU]:[VALOR UNITÁRIO]],3,FALSE)</f>
        <v>2.4300000000000002</v>
      </c>
      <c r="D1041" s="2" t="s">
        <v>2523</v>
      </c>
      <c r="E1041" t="str">
        <f>VLOOKUP(A1041,Tabela1[[SKU]:[VIGÊNCIA]],2,FALSE)</f>
        <v>N/A</v>
      </c>
      <c r="F1041" s="2" t="s">
        <v>215</v>
      </c>
      <c r="G1041" s="31" t="s">
        <v>1897</v>
      </c>
    </row>
    <row r="1042" spans="1:7" x14ac:dyDescent="0.3">
      <c r="A1042" s="29" t="s">
        <v>2351</v>
      </c>
      <c r="B1042" t="s">
        <v>2350</v>
      </c>
      <c r="C1042" s="30">
        <f>VLOOKUP(A1042,Tabela1[[#All],[SKU]:[VALOR UNITÁRIO]],3,FALSE)</f>
        <v>2.19</v>
      </c>
      <c r="D1042" s="2" t="s">
        <v>2523</v>
      </c>
      <c r="E1042" t="str">
        <f>VLOOKUP(A1042,Tabela1[[SKU]:[VIGÊNCIA]],2,FALSE)</f>
        <v>N/A</v>
      </c>
      <c r="F1042" s="2" t="s">
        <v>215</v>
      </c>
      <c r="G1042" s="31" t="s">
        <v>1897</v>
      </c>
    </row>
    <row r="1043" spans="1:7" x14ac:dyDescent="0.3">
      <c r="A1043" s="29" t="s">
        <v>2353</v>
      </c>
      <c r="B1043" t="s">
        <v>2352</v>
      </c>
      <c r="C1043" s="30">
        <f>VLOOKUP(A1043,Tabela1[[#All],[SKU]:[VALOR UNITÁRIO]],3,FALSE)</f>
        <v>17.7</v>
      </c>
      <c r="D1043" s="2" t="s">
        <v>2523</v>
      </c>
      <c r="E1043" t="str">
        <f>VLOOKUP(A1043,Tabela1[[SKU]:[VIGÊNCIA]],2,FALSE)</f>
        <v>2 YEAR</v>
      </c>
      <c r="F1043" s="2" t="s">
        <v>215</v>
      </c>
      <c r="G1043" s="31" t="s">
        <v>1897</v>
      </c>
    </row>
    <row r="1044" spans="1:7" x14ac:dyDescent="0.3">
      <c r="A1044" s="29" t="s">
        <v>2355</v>
      </c>
      <c r="B1044" t="s">
        <v>2354</v>
      </c>
      <c r="C1044" s="30">
        <f>VLOOKUP(A1044,Tabela1[[#All],[SKU]:[VALOR UNITÁRIO]],3,FALSE)</f>
        <v>11.81</v>
      </c>
      <c r="D1044" s="2" t="s">
        <v>2523</v>
      </c>
      <c r="E1044" t="str">
        <f>VLOOKUP(A1044,Tabela1[[SKU]:[VIGÊNCIA]],2,FALSE)</f>
        <v>2 YEAR</v>
      </c>
      <c r="F1044" s="2" t="s">
        <v>215</v>
      </c>
      <c r="G1044" s="31" t="s">
        <v>1897</v>
      </c>
    </row>
    <row r="1045" spans="1:7" x14ac:dyDescent="0.3">
      <c r="A1045" s="29" t="s">
        <v>2357</v>
      </c>
      <c r="B1045" t="s">
        <v>2356</v>
      </c>
      <c r="C1045" s="30">
        <f>VLOOKUP(A1045,Tabela1[[#All],[SKU]:[VALOR UNITÁRIO]],3,FALSE)</f>
        <v>9.09</v>
      </c>
      <c r="D1045" s="2" t="s">
        <v>2523</v>
      </c>
      <c r="E1045" t="str">
        <f>VLOOKUP(A1045,Tabela1[[SKU]:[VIGÊNCIA]],2,FALSE)</f>
        <v>2 YEAR</v>
      </c>
      <c r="F1045" s="2" t="s">
        <v>215</v>
      </c>
      <c r="G1045" s="31" t="s">
        <v>1897</v>
      </c>
    </row>
    <row r="1046" spans="1:7" x14ac:dyDescent="0.3">
      <c r="A1046" s="29" t="s">
        <v>2359</v>
      </c>
      <c r="B1046" t="s">
        <v>2358</v>
      </c>
      <c r="C1046" s="30">
        <f>VLOOKUP(A1046,Tabela1[[#All],[SKU]:[VALOR UNITÁRIO]],3,FALSE)</f>
        <v>6.81</v>
      </c>
      <c r="D1046" s="2" t="s">
        <v>2523</v>
      </c>
      <c r="E1046" t="str">
        <f>VLOOKUP(A1046,Tabela1[[SKU]:[VIGÊNCIA]],2,FALSE)</f>
        <v>2 YEAR</v>
      </c>
      <c r="F1046" s="2" t="s">
        <v>215</v>
      </c>
      <c r="G1046" s="31" t="s">
        <v>1897</v>
      </c>
    </row>
    <row r="1047" spans="1:7" x14ac:dyDescent="0.3">
      <c r="A1047" s="29" t="s">
        <v>2361</v>
      </c>
      <c r="B1047" t="s">
        <v>2360</v>
      </c>
      <c r="C1047" s="30">
        <f>VLOOKUP(A1047,Tabela1[[#All],[SKU]:[VALOR UNITÁRIO]],3,FALSE)</f>
        <v>5.45</v>
      </c>
      <c r="D1047" s="2" t="s">
        <v>2523</v>
      </c>
      <c r="E1047" t="str">
        <f>VLOOKUP(A1047,Tabela1[[SKU]:[VIGÊNCIA]],2,FALSE)</f>
        <v>2 YEAR</v>
      </c>
      <c r="F1047" s="2" t="s">
        <v>215</v>
      </c>
      <c r="G1047" s="31" t="s">
        <v>1897</v>
      </c>
    </row>
    <row r="1048" spans="1:7" x14ac:dyDescent="0.3">
      <c r="A1048" s="29" t="s">
        <v>2363</v>
      </c>
      <c r="B1048" t="s">
        <v>2362</v>
      </c>
      <c r="C1048" s="30">
        <f>VLOOKUP(A1048,Tabela1[[#All],[SKU]:[VALOR UNITÁRIO]],3,FALSE)</f>
        <v>5</v>
      </c>
      <c r="D1048" s="2" t="s">
        <v>2523</v>
      </c>
      <c r="E1048" t="str">
        <f>VLOOKUP(A1048,Tabela1[[SKU]:[VIGÊNCIA]],2,FALSE)</f>
        <v>2 YEAR</v>
      </c>
      <c r="F1048" s="2" t="s">
        <v>215</v>
      </c>
      <c r="G1048" s="31" t="s">
        <v>1897</v>
      </c>
    </row>
    <row r="1049" spans="1:7" x14ac:dyDescent="0.3">
      <c r="A1049" s="29" t="s">
        <v>2365</v>
      </c>
      <c r="B1049" t="s">
        <v>2364</v>
      </c>
      <c r="C1049" s="30">
        <f>VLOOKUP(A1049,Tabela1[[#All],[SKU]:[VALOR UNITÁRIO]],3,FALSE)</f>
        <v>4.54</v>
      </c>
      <c r="D1049" s="2" t="s">
        <v>2523</v>
      </c>
      <c r="E1049" t="str">
        <f>VLOOKUP(A1049,Tabela1[[SKU]:[VIGÊNCIA]],2,FALSE)</f>
        <v>2 YEAR</v>
      </c>
      <c r="F1049" s="2" t="s">
        <v>215</v>
      </c>
      <c r="G1049" s="31" t="s">
        <v>1897</v>
      </c>
    </row>
    <row r="1050" spans="1:7" x14ac:dyDescent="0.3">
      <c r="A1050" s="29" t="s">
        <v>2367</v>
      </c>
      <c r="B1050" t="s">
        <v>2366</v>
      </c>
      <c r="C1050" s="30">
        <f>VLOOKUP(A1050,Tabela1[[#All],[SKU]:[VALOR UNITÁRIO]],3,FALSE)</f>
        <v>4.09</v>
      </c>
      <c r="D1050" s="2" t="s">
        <v>2523</v>
      </c>
      <c r="E1050" t="str">
        <f>VLOOKUP(A1050,Tabela1[[SKU]:[VIGÊNCIA]],2,FALSE)</f>
        <v>2 YEAR</v>
      </c>
      <c r="F1050" s="2" t="s">
        <v>215</v>
      </c>
      <c r="G1050" s="31" t="s">
        <v>1897</v>
      </c>
    </row>
    <row r="1051" spans="1:7" x14ac:dyDescent="0.3">
      <c r="A1051" s="29" t="s">
        <v>2369</v>
      </c>
      <c r="B1051" t="s">
        <v>2368</v>
      </c>
      <c r="C1051" s="30">
        <f>VLOOKUP(A1051,Tabela1[[#All],[SKU]:[VALOR UNITÁRIO]],3,FALSE)</f>
        <v>0</v>
      </c>
      <c r="D1051" s="2" t="s">
        <v>2523</v>
      </c>
      <c r="E1051" t="str">
        <f>VLOOKUP(A1051,Tabela1[[SKU]:[VIGÊNCIA]],2,FALSE)</f>
        <v>N/A</v>
      </c>
      <c r="F1051" s="2" t="s">
        <v>215</v>
      </c>
      <c r="G1051" s="31" t="s">
        <v>1897</v>
      </c>
    </row>
    <row r="1052" spans="1:7" x14ac:dyDescent="0.3">
      <c r="A1052" s="29" t="s">
        <v>2371</v>
      </c>
      <c r="B1052" t="s">
        <v>2370</v>
      </c>
      <c r="C1052" s="30">
        <f>VLOOKUP(A1052,Tabela1[[#All],[SKU]:[VALOR UNITÁRIO]],3,FALSE)</f>
        <v>5.19</v>
      </c>
      <c r="D1052" s="2" t="s">
        <v>2523</v>
      </c>
      <c r="E1052" t="str">
        <f>VLOOKUP(A1052,Tabela1[[SKU]:[VIGÊNCIA]],2,FALSE)</f>
        <v>1 YEAR</v>
      </c>
      <c r="F1052" s="2" t="s">
        <v>215</v>
      </c>
      <c r="G1052" s="31" t="s">
        <v>1897</v>
      </c>
    </row>
    <row r="1053" spans="1:7" x14ac:dyDescent="0.3">
      <c r="A1053" s="29" t="s">
        <v>2373</v>
      </c>
      <c r="B1053" t="s">
        <v>2372</v>
      </c>
      <c r="C1053" s="30">
        <f>VLOOKUP(A1053,Tabela1[[#All],[SKU]:[VALOR UNITÁRIO]],3,FALSE)</f>
        <v>4.3499999999999996</v>
      </c>
      <c r="D1053" s="2" t="s">
        <v>2523</v>
      </c>
      <c r="E1053" t="str">
        <f>VLOOKUP(A1053,Tabela1[[SKU]:[VIGÊNCIA]],2,FALSE)</f>
        <v>1 YEAR</v>
      </c>
      <c r="F1053" s="2" t="s">
        <v>215</v>
      </c>
      <c r="G1053" s="31" t="s">
        <v>1897</v>
      </c>
    </row>
    <row r="1054" spans="1:7" x14ac:dyDescent="0.3">
      <c r="A1054" s="29" t="s">
        <v>2375</v>
      </c>
      <c r="B1054" t="s">
        <v>2374</v>
      </c>
      <c r="C1054" s="30">
        <f>VLOOKUP(A1054,Tabela1[[#All],[SKU]:[VALOR UNITÁRIO]],3,FALSE)</f>
        <v>3.49</v>
      </c>
      <c r="D1054" s="2" t="s">
        <v>2523</v>
      </c>
      <c r="E1054" t="str">
        <f>VLOOKUP(A1054,Tabela1[[SKU]:[VIGÊNCIA]],2,FALSE)</f>
        <v>1 YEAR</v>
      </c>
      <c r="F1054" s="2" t="s">
        <v>215</v>
      </c>
      <c r="G1054" s="31" t="s">
        <v>1897</v>
      </c>
    </row>
    <row r="1055" spans="1:7" x14ac:dyDescent="0.3">
      <c r="A1055" s="29" t="s">
        <v>2377</v>
      </c>
      <c r="B1055" t="s">
        <v>2376</v>
      </c>
      <c r="C1055" s="30">
        <f>VLOOKUP(A1055,Tabela1[[#All],[SKU]:[VALOR UNITÁRIO]],3,FALSE)</f>
        <v>2.6</v>
      </c>
      <c r="D1055" s="2" t="s">
        <v>2523</v>
      </c>
      <c r="E1055" t="str">
        <f>VLOOKUP(A1055,Tabela1[[SKU]:[VIGÊNCIA]],2,FALSE)</f>
        <v>1 YEAR</v>
      </c>
      <c r="F1055" s="2" t="s">
        <v>215</v>
      </c>
      <c r="G1055" s="31" t="s">
        <v>1897</v>
      </c>
    </row>
    <row r="1056" spans="1:7" x14ac:dyDescent="0.3">
      <c r="A1056" s="29" t="s">
        <v>2379</v>
      </c>
      <c r="B1056" t="s">
        <v>2378</v>
      </c>
      <c r="C1056" s="30">
        <f>VLOOKUP(A1056,Tabela1[[#All],[SKU]:[VALOR UNITÁRIO]],3,FALSE)</f>
        <v>2.14</v>
      </c>
      <c r="D1056" s="2" t="s">
        <v>2523</v>
      </c>
      <c r="E1056" t="str">
        <f>VLOOKUP(A1056,Tabela1[[SKU]:[VIGÊNCIA]],2,FALSE)</f>
        <v>1 YEAR</v>
      </c>
      <c r="F1056" s="2" t="s">
        <v>215</v>
      </c>
      <c r="G1056" s="31" t="s">
        <v>1897</v>
      </c>
    </row>
    <row r="1057" spans="1:7" x14ac:dyDescent="0.3">
      <c r="A1057" s="29" t="s">
        <v>2381</v>
      </c>
      <c r="B1057" t="s">
        <v>2380</v>
      </c>
      <c r="C1057" s="30">
        <f>VLOOKUP(A1057,Tabela1[[#All],[SKU]:[VALOR UNITÁRIO]],3,FALSE)</f>
        <v>1.94</v>
      </c>
      <c r="D1057" s="2" t="s">
        <v>2523</v>
      </c>
      <c r="E1057" t="str">
        <f>VLOOKUP(A1057,Tabela1[[SKU]:[VIGÊNCIA]],2,FALSE)</f>
        <v>1 YEAR</v>
      </c>
      <c r="F1057" s="2" t="s">
        <v>215</v>
      </c>
      <c r="G1057" s="31" t="s">
        <v>1897</v>
      </c>
    </row>
    <row r="1058" spans="1:7" x14ac:dyDescent="0.3">
      <c r="A1058" s="29" t="s">
        <v>2383</v>
      </c>
      <c r="B1058" t="s">
        <v>2382</v>
      </c>
      <c r="C1058" s="30">
        <f>VLOOKUP(A1058,Tabela1[[#All],[SKU]:[VALOR UNITÁRIO]],3,FALSE)</f>
        <v>1.75</v>
      </c>
      <c r="D1058" s="2" t="s">
        <v>2523</v>
      </c>
      <c r="E1058" t="str">
        <f>VLOOKUP(A1058,Tabela1[[SKU]:[VIGÊNCIA]],2,FALSE)</f>
        <v>1 YEAR</v>
      </c>
      <c r="F1058" s="2" t="s">
        <v>215</v>
      </c>
      <c r="G1058" s="31" t="s">
        <v>1897</v>
      </c>
    </row>
    <row r="1059" spans="1:7" x14ac:dyDescent="0.3">
      <c r="A1059" s="29" t="s">
        <v>2385</v>
      </c>
      <c r="B1059" t="s">
        <v>2384</v>
      </c>
      <c r="C1059" s="30">
        <f>VLOOKUP(A1059,Tabela1[[#All],[SKU]:[VALOR UNITÁRIO]],3,FALSE)</f>
        <v>1.42</v>
      </c>
      <c r="D1059" s="2" t="s">
        <v>2523</v>
      </c>
      <c r="E1059" t="str">
        <f>VLOOKUP(A1059,Tabela1[[SKU]:[VIGÊNCIA]],2,FALSE)</f>
        <v>1 YEAR</v>
      </c>
      <c r="F1059" s="2" t="s">
        <v>215</v>
      </c>
      <c r="G1059" s="31" t="s">
        <v>1897</v>
      </c>
    </row>
    <row r="1060" spans="1:7" x14ac:dyDescent="0.3">
      <c r="A1060" s="29" t="s">
        <v>2387</v>
      </c>
      <c r="B1060" t="s">
        <v>2386</v>
      </c>
      <c r="C1060" s="30">
        <f>VLOOKUP(A1060,Tabela1[[#All],[SKU]:[VALOR UNITÁRIO]],3,FALSE)</f>
        <v>5.19</v>
      </c>
      <c r="D1060" s="2" t="s">
        <v>2523</v>
      </c>
      <c r="E1060" t="str">
        <f>VLOOKUP(A1060,Tabela1[[SKU]:[VIGÊNCIA]],2,FALSE)</f>
        <v>1 YEAR</v>
      </c>
      <c r="F1060" s="2" t="s">
        <v>215</v>
      </c>
      <c r="G1060" s="31" t="s">
        <v>1897</v>
      </c>
    </row>
    <row r="1061" spans="1:7" x14ac:dyDescent="0.3">
      <c r="A1061" s="29" t="s">
        <v>2389</v>
      </c>
      <c r="B1061" t="s">
        <v>2388</v>
      </c>
      <c r="C1061" s="30">
        <f>VLOOKUP(A1061,Tabela1[[#All],[SKU]:[VALOR UNITÁRIO]],3,FALSE)</f>
        <v>4.3499999999999996</v>
      </c>
      <c r="D1061" s="2" t="s">
        <v>2523</v>
      </c>
      <c r="E1061" t="str">
        <f>VLOOKUP(A1061,Tabela1[[SKU]:[VIGÊNCIA]],2,FALSE)</f>
        <v>1 YEAR</v>
      </c>
      <c r="F1061" s="2" t="s">
        <v>215</v>
      </c>
      <c r="G1061" s="31" t="s">
        <v>1897</v>
      </c>
    </row>
    <row r="1062" spans="1:7" x14ac:dyDescent="0.3">
      <c r="A1062" s="29" t="s">
        <v>2391</v>
      </c>
      <c r="B1062" t="s">
        <v>2390</v>
      </c>
      <c r="C1062" s="30">
        <f>VLOOKUP(A1062,Tabela1[[#All],[SKU]:[VALOR UNITÁRIO]],3,FALSE)</f>
        <v>3.49</v>
      </c>
      <c r="D1062" s="2" t="s">
        <v>2523</v>
      </c>
      <c r="E1062" t="str">
        <f>VLOOKUP(A1062,Tabela1[[SKU]:[VIGÊNCIA]],2,FALSE)</f>
        <v>1 YEAR</v>
      </c>
      <c r="F1062" s="2" t="s">
        <v>215</v>
      </c>
      <c r="G1062" s="31" t="s">
        <v>1897</v>
      </c>
    </row>
    <row r="1063" spans="1:7" x14ac:dyDescent="0.3">
      <c r="A1063" s="29" t="s">
        <v>2393</v>
      </c>
      <c r="B1063" t="s">
        <v>2392</v>
      </c>
      <c r="C1063" s="30">
        <f>VLOOKUP(A1063,Tabela1[[#All],[SKU]:[VALOR UNITÁRIO]],3,FALSE)</f>
        <v>2.6</v>
      </c>
      <c r="D1063" s="2" t="s">
        <v>2523</v>
      </c>
      <c r="E1063" t="str">
        <f>VLOOKUP(A1063,Tabela1[[SKU]:[VIGÊNCIA]],2,FALSE)</f>
        <v>1 YEAR</v>
      </c>
      <c r="F1063" s="2" t="s">
        <v>215</v>
      </c>
      <c r="G1063" s="31" t="s">
        <v>1897</v>
      </c>
    </row>
    <row r="1064" spans="1:7" x14ac:dyDescent="0.3">
      <c r="A1064" s="29" t="s">
        <v>2395</v>
      </c>
      <c r="B1064" t="s">
        <v>2394</v>
      </c>
      <c r="C1064" s="30">
        <f>VLOOKUP(A1064,Tabela1[[#All],[SKU]:[VALOR UNITÁRIO]],3,FALSE)</f>
        <v>2.14</v>
      </c>
      <c r="D1064" s="2" t="s">
        <v>2523</v>
      </c>
      <c r="E1064" t="str">
        <f>VLOOKUP(A1064,Tabela1[[SKU]:[VIGÊNCIA]],2,FALSE)</f>
        <v>1 YEAR</v>
      </c>
      <c r="F1064" s="2" t="s">
        <v>215</v>
      </c>
      <c r="G1064" s="31" t="s">
        <v>1897</v>
      </c>
    </row>
    <row r="1065" spans="1:7" x14ac:dyDescent="0.3">
      <c r="A1065" s="29" t="s">
        <v>2397</v>
      </c>
      <c r="B1065" t="s">
        <v>2396</v>
      </c>
      <c r="C1065" s="30">
        <f>VLOOKUP(A1065,Tabela1[[#All],[SKU]:[VALOR UNITÁRIO]],3,FALSE)</f>
        <v>1.94</v>
      </c>
      <c r="D1065" s="2" t="s">
        <v>2523</v>
      </c>
      <c r="E1065" t="str">
        <f>VLOOKUP(A1065,Tabela1[[SKU]:[VIGÊNCIA]],2,FALSE)</f>
        <v>1 YEAR</v>
      </c>
      <c r="F1065" s="2" t="s">
        <v>215</v>
      </c>
      <c r="G1065" s="31" t="s">
        <v>1897</v>
      </c>
    </row>
    <row r="1066" spans="1:7" x14ac:dyDescent="0.3">
      <c r="A1066" s="29" t="s">
        <v>2399</v>
      </c>
      <c r="B1066" t="s">
        <v>2398</v>
      </c>
      <c r="C1066" s="30">
        <f>VLOOKUP(A1066,Tabela1[[#All],[SKU]:[VALOR UNITÁRIO]],3,FALSE)</f>
        <v>1.75</v>
      </c>
      <c r="D1066" s="2" t="s">
        <v>2523</v>
      </c>
      <c r="E1066" t="str">
        <f>VLOOKUP(A1066,Tabela1[[SKU]:[VIGÊNCIA]],2,FALSE)</f>
        <v>1 YEAR</v>
      </c>
      <c r="F1066" s="2" t="s">
        <v>215</v>
      </c>
      <c r="G1066" s="31" t="s">
        <v>1897</v>
      </c>
    </row>
    <row r="1067" spans="1:7" x14ac:dyDescent="0.3">
      <c r="A1067" s="29" t="s">
        <v>2401</v>
      </c>
      <c r="B1067" t="s">
        <v>2400</v>
      </c>
      <c r="C1067" s="30">
        <f>VLOOKUP(A1067,Tabela1[[#All],[SKU]:[VALOR UNITÁRIO]],3,FALSE)</f>
        <v>1.42</v>
      </c>
      <c r="D1067" s="2" t="s">
        <v>2523</v>
      </c>
      <c r="E1067" t="str">
        <f>VLOOKUP(A1067,Tabela1[[SKU]:[VIGÊNCIA]],2,FALSE)</f>
        <v>1 YEAR</v>
      </c>
      <c r="F1067" s="2" t="s">
        <v>215</v>
      </c>
      <c r="G1067" s="31" t="s">
        <v>1897</v>
      </c>
    </row>
    <row r="1068" spans="1:7" x14ac:dyDescent="0.3">
      <c r="A1068" s="29" t="s">
        <v>2403</v>
      </c>
      <c r="B1068" t="s">
        <v>2402</v>
      </c>
      <c r="C1068" s="30">
        <f>VLOOKUP(A1068,Tabela1[[#All],[SKU]:[VALOR UNITÁRIO]],3,FALSE)</f>
        <v>0</v>
      </c>
      <c r="D1068" s="2" t="s">
        <v>2523</v>
      </c>
      <c r="E1068" t="str">
        <f>VLOOKUP(A1068,Tabela1[[SKU]:[VIGÊNCIA]],2,FALSE)</f>
        <v>N/A</v>
      </c>
      <c r="F1068" s="2" t="s">
        <v>215</v>
      </c>
      <c r="G1068" s="31" t="s">
        <v>1897</v>
      </c>
    </row>
    <row r="1069" spans="1:7" x14ac:dyDescent="0.3">
      <c r="A1069" s="29" t="s">
        <v>2405</v>
      </c>
      <c r="B1069" t="s">
        <v>2404</v>
      </c>
      <c r="C1069" s="30">
        <f>VLOOKUP(A1069,Tabela1[[#All],[SKU]:[VALOR UNITÁRIO]],3,FALSE)</f>
        <v>2.92</v>
      </c>
      <c r="D1069" s="2" t="s">
        <v>2523</v>
      </c>
      <c r="E1069" t="str">
        <f>VLOOKUP(A1069,Tabela1[[SKU]:[VIGÊNCIA]],2,FALSE)</f>
        <v>N/A</v>
      </c>
      <c r="F1069" s="2" t="s">
        <v>215</v>
      </c>
      <c r="G1069" s="31" t="s">
        <v>1897</v>
      </c>
    </row>
    <row r="1070" spans="1:7" x14ac:dyDescent="0.3">
      <c r="A1070" s="29" t="s">
        <v>2407</v>
      </c>
      <c r="B1070" t="s">
        <v>2406</v>
      </c>
      <c r="C1070" s="30">
        <f>VLOOKUP(A1070,Tabela1[[#All],[SKU]:[VALOR UNITÁRIO]],3,FALSE)</f>
        <v>2.4300000000000002</v>
      </c>
      <c r="D1070" s="2" t="s">
        <v>2523</v>
      </c>
      <c r="E1070" t="str">
        <f>VLOOKUP(A1070,Tabela1[[SKU]:[VIGÊNCIA]],2,FALSE)</f>
        <v>N/A</v>
      </c>
      <c r="F1070" s="2" t="s">
        <v>215</v>
      </c>
      <c r="G1070" s="31" t="s">
        <v>1897</v>
      </c>
    </row>
    <row r="1071" spans="1:7" x14ac:dyDescent="0.3">
      <c r="A1071" s="29" t="s">
        <v>2409</v>
      </c>
      <c r="B1071" t="s">
        <v>2408</v>
      </c>
      <c r="C1071" s="30">
        <f>VLOOKUP(A1071,Tabela1[[#All],[SKU]:[VALOR UNITÁRIO]],3,FALSE)</f>
        <v>1.94</v>
      </c>
      <c r="D1071" s="2" t="s">
        <v>2523</v>
      </c>
      <c r="E1071" t="str">
        <f>VLOOKUP(A1071,Tabela1[[SKU]:[VIGÊNCIA]],2,FALSE)</f>
        <v>N/A</v>
      </c>
      <c r="F1071" s="2" t="s">
        <v>215</v>
      </c>
      <c r="G1071" s="31" t="s">
        <v>1897</v>
      </c>
    </row>
    <row r="1072" spans="1:7" x14ac:dyDescent="0.3">
      <c r="A1072" s="29" t="s">
        <v>2411</v>
      </c>
      <c r="B1072" t="s">
        <v>2410</v>
      </c>
      <c r="C1072" s="30">
        <f>VLOOKUP(A1072,Tabela1[[#All],[SKU]:[VALOR UNITÁRIO]],3,FALSE)</f>
        <v>1.46</v>
      </c>
      <c r="D1072" s="2" t="s">
        <v>2523</v>
      </c>
      <c r="E1072" t="str">
        <f>VLOOKUP(A1072,Tabela1[[SKU]:[VIGÊNCIA]],2,FALSE)</f>
        <v>N/A</v>
      </c>
      <c r="F1072" s="2" t="s">
        <v>215</v>
      </c>
      <c r="G1072" s="31" t="s">
        <v>1897</v>
      </c>
    </row>
    <row r="1073" spans="1:7" x14ac:dyDescent="0.3">
      <c r="A1073" s="29" t="s">
        <v>2413</v>
      </c>
      <c r="B1073" t="s">
        <v>2412</v>
      </c>
      <c r="C1073" s="30">
        <f>VLOOKUP(A1073,Tabela1[[#All],[SKU]:[VALOR UNITÁRIO]],3,FALSE)</f>
        <v>1.22</v>
      </c>
      <c r="D1073" s="2" t="s">
        <v>2523</v>
      </c>
      <c r="E1073" t="str">
        <f>VLOOKUP(A1073,Tabela1[[SKU]:[VIGÊNCIA]],2,FALSE)</f>
        <v>N/A</v>
      </c>
      <c r="F1073" s="2" t="s">
        <v>215</v>
      </c>
      <c r="G1073" s="31" t="s">
        <v>1897</v>
      </c>
    </row>
    <row r="1074" spans="1:7" x14ac:dyDescent="0.3">
      <c r="A1074" s="29" t="s">
        <v>2415</v>
      </c>
      <c r="B1074" t="s">
        <v>2414</v>
      </c>
      <c r="C1074" s="30">
        <f>VLOOKUP(A1074,Tabela1[[#All],[SKU]:[VALOR UNITÁRIO]],3,FALSE)</f>
        <v>1.1000000000000001</v>
      </c>
      <c r="D1074" s="2" t="s">
        <v>2523</v>
      </c>
      <c r="E1074" t="str">
        <f>VLOOKUP(A1074,Tabela1[[SKU]:[VIGÊNCIA]],2,FALSE)</f>
        <v>N/A</v>
      </c>
      <c r="F1074" s="2" t="s">
        <v>215</v>
      </c>
      <c r="G1074" s="31" t="s">
        <v>1897</v>
      </c>
    </row>
    <row r="1075" spans="1:7" x14ac:dyDescent="0.3">
      <c r="A1075" s="29" t="s">
        <v>2417</v>
      </c>
      <c r="B1075" t="s">
        <v>2416</v>
      </c>
      <c r="C1075" s="30">
        <f>VLOOKUP(A1075,Tabela1[[#All],[SKU]:[VALOR UNITÁRIO]],3,FALSE)</f>
        <v>0.97</v>
      </c>
      <c r="D1075" s="2" t="s">
        <v>2523</v>
      </c>
      <c r="E1075" t="str">
        <f>VLOOKUP(A1075,Tabela1[[SKU]:[VIGÊNCIA]],2,FALSE)</f>
        <v>N/A</v>
      </c>
      <c r="F1075" s="2" t="s">
        <v>215</v>
      </c>
      <c r="G1075" s="31" t="s">
        <v>1897</v>
      </c>
    </row>
    <row r="1076" spans="1:7" x14ac:dyDescent="0.3">
      <c r="A1076" s="29" t="s">
        <v>2419</v>
      </c>
      <c r="B1076" t="s">
        <v>2418</v>
      </c>
      <c r="C1076" s="30">
        <f>VLOOKUP(A1076,Tabela1[[#All],[SKU]:[VALOR UNITÁRIO]],3,FALSE)</f>
        <v>0.79</v>
      </c>
      <c r="D1076" s="2" t="s">
        <v>2523</v>
      </c>
      <c r="E1076" t="str">
        <f>VLOOKUP(A1076,Tabela1[[SKU]:[VIGÊNCIA]],2,FALSE)</f>
        <v>N/A</v>
      </c>
      <c r="F1076" s="2" t="s">
        <v>215</v>
      </c>
      <c r="G1076" s="31" t="s">
        <v>1897</v>
      </c>
    </row>
    <row r="1077" spans="1:7" x14ac:dyDescent="0.3">
      <c r="A1077" s="29" t="s">
        <v>2421</v>
      </c>
      <c r="B1077" t="s">
        <v>2420</v>
      </c>
      <c r="C1077" s="30">
        <f>VLOOKUP(A1077,Tabela1[[#All],[SKU]:[VALOR UNITÁRIO]],3,FALSE)</f>
        <v>5.45</v>
      </c>
      <c r="D1077" s="2" t="s">
        <v>2523</v>
      </c>
      <c r="E1077" t="str">
        <f>VLOOKUP(A1077,Tabela1[[SKU]:[VIGÊNCIA]],2,FALSE)</f>
        <v>2 YEAR</v>
      </c>
      <c r="F1077" s="2" t="s">
        <v>215</v>
      </c>
      <c r="G1077" s="31" t="s">
        <v>1897</v>
      </c>
    </row>
    <row r="1078" spans="1:7" x14ac:dyDescent="0.3">
      <c r="A1078" s="29" t="s">
        <v>2423</v>
      </c>
      <c r="B1078" t="s">
        <v>2422</v>
      </c>
      <c r="C1078" s="30">
        <f>VLOOKUP(A1078,Tabela1[[#All],[SKU]:[VALOR UNITÁRIO]],3,FALSE)</f>
        <v>4.54</v>
      </c>
      <c r="D1078" s="2" t="s">
        <v>2523</v>
      </c>
      <c r="E1078" t="str">
        <f>VLOOKUP(A1078,Tabela1[[SKU]:[VIGÊNCIA]],2,FALSE)</f>
        <v>2 YEAR</v>
      </c>
      <c r="F1078" s="2" t="s">
        <v>215</v>
      </c>
      <c r="G1078" s="31" t="s">
        <v>1897</v>
      </c>
    </row>
    <row r="1079" spans="1:7" x14ac:dyDescent="0.3">
      <c r="A1079" s="29" t="s">
        <v>2425</v>
      </c>
      <c r="B1079" t="s">
        <v>2424</v>
      </c>
      <c r="C1079" s="30">
        <f>VLOOKUP(A1079,Tabela1[[#All],[SKU]:[VALOR UNITÁRIO]],3,FALSE)</f>
        <v>3.64</v>
      </c>
      <c r="D1079" s="2" t="s">
        <v>2523</v>
      </c>
      <c r="E1079" t="str">
        <f>VLOOKUP(A1079,Tabela1[[SKU]:[VIGÊNCIA]],2,FALSE)</f>
        <v>2 YEAR</v>
      </c>
      <c r="F1079" s="2" t="s">
        <v>215</v>
      </c>
      <c r="G1079" s="31" t="s">
        <v>1897</v>
      </c>
    </row>
    <row r="1080" spans="1:7" x14ac:dyDescent="0.3">
      <c r="A1080" s="29" t="s">
        <v>2427</v>
      </c>
      <c r="B1080" t="s">
        <v>2426</v>
      </c>
      <c r="C1080" s="30">
        <f>VLOOKUP(A1080,Tabela1[[#All],[SKU]:[VALOR UNITÁRIO]],3,FALSE)</f>
        <v>2.73</v>
      </c>
      <c r="D1080" s="2" t="s">
        <v>2523</v>
      </c>
      <c r="E1080" t="str">
        <f>VLOOKUP(A1080,Tabela1[[SKU]:[VIGÊNCIA]],2,FALSE)</f>
        <v>2 YEAR</v>
      </c>
      <c r="F1080" s="2" t="s">
        <v>215</v>
      </c>
      <c r="G1080" s="31" t="s">
        <v>1897</v>
      </c>
    </row>
    <row r="1081" spans="1:7" x14ac:dyDescent="0.3">
      <c r="A1081" s="29" t="s">
        <v>2429</v>
      </c>
      <c r="B1081" t="s">
        <v>2428</v>
      </c>
      <c r="C1081" s="30">
        <f>VLOOKUP(A1081,Tabela1[[#All],[SKU]:[VALOR UNITÁRIO]],3,FALSE)</f>
        <v>2.27</v>
      </c>
      <c r="D1081" s="2" t="s">
        <v>2523</v>
      </c>
      <c r="E1081" t="str">
        <f>VLOOKUP(A1081,Tabela1[[SKU]:[VIGÊNCIA]],2,FALSE)</f>
        <v>2 YEAR</v>
      </c>
      <c r="F1081" s="2" t="s">
        <v>215</v>
      </c>
      <c r="G1081" s="31" t="s">
        <v>1897</v>
      </c>
    </row>
    <row r="1082" spans="1:7" x14ac:dyDescent="0.3">
      <c r="A1082" s="29" t="s">
        <v>2431</v>
      </c>
      <c r="B1082" t="s">
        <v>2430</v>
      </c>
      <c r="C1082" s="30">
        <f>VLOOKUP(A1082,Tabela1[[#All],[SKU]:[VALOR UNITÁRIO]],3,FALSE)</f>
        <v>2.04</v>
      </c>
      <c r="D1082" s="2" t="s">
        <v>2523</v>
      </c>
      <c r="E1082" t="str">
        <f>VLOOKUP(A1082,Tabela1[[SKU]:[VIGÊNCIA]],2,FALSE)</f>
        <v>2 YEAR</v>
      </c>
      <c r="F1082" s="2" t="s">
        <v>215</v>
      </c>
      <c r="G1082" s="31" t="s">
        <v>1897</v>
      </c>
    </row>
    <row r="1083" spans="1:7" x14ac:dyDescent="0.3">
      <c r="A1083" s="29" t="s">
        <v>2433</v>
      </c>
      <c r="B1083" t="s">
        <v>2432</v>
      </c>
      <c r="C1083" s="30">
        <f>VLOOKUP(A1083,Tabela1[[#All],[SKU]:[VALOR UNITÁRIO]],3,FALSE)</f>
        <v>1.82</v>
      </c>
      <c r="D1083" s="2" t="s">
        <v>2523</v>
      </c>
      <c r="E1083" t="str">
        <f>VLOOKUP(A1083,Tabela1[[SKU]:[VIGÊNCIA]],2,FALSE)</f>
        <v>2 YEAR</v>
      </c>
      <c r="F1083" s="2" t="s">
        <v>215</v>
      </c>
      <c r="G1083" s="31" t="s">
        <v>1897</v>
      </c>
    </row>
    <row r="1084" spans="1:7" x14ac:dyDescent="0.3">
      <c r="A1084" s="29" t="s">
        <v>2435</v>
      </c>
      <c r="B1084" t="s">
        <v>2434</v>
      </c>
      <c r="C1084" s="30">
        <f>VLOOKUP(A1084,Tabela1[[#All],[SKU]:[VALOR UNITÁRIO]],3,FALSE)</f>
        <v>1.48</v>
      </c>
      <c r="D1084" s="2" t="s">
        <v>2523</v>
      </c>
      <c r="E1084" t="str">
        <f>VLOOKUP(A1084,Tabela1[[SKU]:[VIGÊNCIA]],2,FALSE)</f>
        <v>2 YEAR</v>
      </c>
      <c r="F1084" s="2" t="s">
        <v>215</v>
      </c>
      <c r="G1084" s="31" t="s">
        <v>1897</v>
      </c>
    </row>
    <row r="1085" spans="1:7" x14ac:dyDescent="0.3">
      <c r="A1085" s="29" t="s">
        <v>2437</v>
      </c>
      <c r="B1085" t="s">
        <v>2436</v>
      </c>
      <c r="C1085" s="30">
        <f>VLOOKUP(A1085,Tabela1[[#All],[SKU]:[VALOR UNITÁRIO]],3,FALSE)</f>
        <v>0</v>
      </c>
      <c r="D1085" s="2" t="s">
        <v>2523</v>
      </c>
      <c r="E1085" t="str">
        <f>VLOOKUP(A1085,Tabela1[[SKU]:[VIGÊNCIA]],2,FALSE)</f>
        <v>N/A</v>
      </c>
      <c r="F1085" s="2" t="s">
        <v>215</v>
      </c>
      <c r="G1085" s="31" t="s">
        <v>1897</v>
      </c>
    </row>
    <row r="1086" spans="1:7" x14ac:dyDescent="0.3">
      <c r="A1086" s="29" t="s">
        <v>2439</v>
      </c>
      <c r="B1086" t="s">
        <v>2438</v>
      </c>
      <c r="C1086" s="30" t="e">
        <f>VLOOKUP(A1086,Tabela1[[#All],[SKU]:[VALOR UNITÁRIO]],3,FALSE)</f>
        <v>#N/A</v>
      </c>
      <c r="D1086" s="2" t="s">
        <v>2523</v>
      </c>
      <c r="E1086" t="e">
        <f>VLOOKUP(A1086,Tabela1[[SKU]:[VIGÊNCIA]],2,FALSE)</f>
        <v>#N/A</v>
      </c>
      <c r="F1086" s="2" t="s">
        <v>215</v>
      </c>
      <c r="G1086" s="31" t="s">
        <v>1897</v>
      </c>
    </row>
    <row r="1087" spans="1:7" x14ac:dyDescent="0.3">
      <c r="A1087" s="29" t="s">
        <v>2441</v>
      </c>
      <c r="B1087" t="s">
        <v>2440</v>
      </c>
      <c r="C1087" s="30" t="e">
        <f>VLOOKUP(A1087,Tabela1[[#All],[SKU]:[VALOR UNITÁRIO]],3,FALSE)</f>
        <v>#N/A</v>
      </c>
      <c r="D1087" s="2" t="s">
        <v>2523</v>
      </c>
      <c r="E1087" t="e">
        <f>VLOOKUP(A1087,Tabela1[[SKU]:[VIGÊNCIA]],2,FALSE)</f>
        <v>#N/A</v>
      </c>
      <c r="F1087" s="2" t="s">
        <v>215</v>
      </c>
      <c r="G1087" s="31" t="s">
        <v>1897</v>
      </c>
    </row>
    <row r="1088" spans="1:7" x14ac:dyDescent="0.3">
      <c r="A1088" s="29" t="s">
        <v>2443</v>
      </c>
      <c r="B1088" t="s">
        <v>2442</v>
      </c>
      <c r="C1088" s="30" t="e">
        <f>VLOOKUP(A1088,Tabela1[[#All],[SKU]:[VALOR UNITÁRIO]],3,FALSE)</f>
        <v>#N/A</v>
      </c>
      <c r="D1088" s="2" t="s">
        <v>2523</v>
      </c>
      <c r="E1088" t="e">
        <f>VLOOKUP(A1088,Tabela1[[SKU]:[VIGÊNCIA]],2,FALSE)</f>
        <v>#N/A</v>
      </c>
      <c r="F1088" s="2" t="s">
        <v>215</v>
      </c>
      <c r="G1088" s="31" t="s">
        <v>1897</v>
      </c>
    </row>
    <row r="1089" spans="1:7" x14ac:dyDescent="0.3">
      <c r="A1089" s="29" t="s">
        <v>2445</v>
      </c>
      <c r="B1089" t="s">
        <v>2444</v>
      </c>
      <c r="C1089" s="30" t="e">
        <f>VLOOKUP(A1089,Tabela1[[#All],[SKU]:[VALOR UNITÁRIO]],3,FALSE)</f>
        <v>#N/A</v>
      </c>
      <c r="D1089" s="2" t="s">
        <v>2523</v>
      </c>
      <c r="E1089" t="e">
        <f>VLOOKUP(A1089,Tabela1[[SKU]:[VIGÊNCIA]],2,FALSE)</f>
        <v>#N/A</v>
      </c>
      <c r="F1089" s="2" t="s">
        <v>215</v>
      </c>
      <c r="G1089" s="31" t="s">
        <v>1897</v>
      </c>
    </row>
    <row r="1090" spans="1:7" x14ac:dyDescent="0.3">
      <c r="A1090" s="29" t="s">
        <v>2447</v>
      </c>
      <c r="B1090" t="s">
        <v>2446</v>
      </c>
      <c r="C1090" s="30" t="e">
        <f>VLOOKUP(A1090,Tabela1[[#All],[SKU]:[VALOR UNITÁRIO]],3,FALSE)</f>
        <v>#N/A</v>
      </c>
      <c r="D1090" s="2" t="s">
        <v>2523</v>
      </c>
      <c r="E1090" t="e">
        <f>VLOOKUP(A1090,Tabela1[[SKU]:[VIGÊNCIA]],2,FALSE)</f>
        <v>#N/A</v>
      </c>
      <c r="F1090" s="2" t="s">
        <v>215</v>
      </c>
      <c r="G1090" s="31" t="s">
        <v>1897</v>
      </c>
    </row>
    <row r="1091" spans="1:7" x14ac:dyDescent="0.3">
      <c r="A1091" s="29" t="s">
        <v>2449</v>
      </c>
      <c r="B1091" t="s">
        <v>2448</v>
      </c>
      <c r="C1091" s="30" t="e">
        <f>VLOOKUP(A1091,Tabela1[[#All],[SKU]:[VALOR UNITÁRIO]],3,FALSE)</f>
        <v>#N/A</v>
      </c>
      <c r="D1091" s="2" t="s">
        <v>2523</v>
      </c>
      <c r="E1091" t="e">
        <f>VLOOKUP(A1091,Tabela1[[SKU]:[VIGÊNCIA]],2,FALSE)</f>
        <v>#N/A</v>
      </c>
      <c r="F1091" s="2" t="s">
        <v>215</v>
      </c>
      <c r="G1091" s="31" t="s">
        <v>1897</v>
      </c>
    </row>
    <row r="1092" spans="1:7" x14ac:dyDescent="0.3">
      <c r="A1092" s="29" t="s">
        <v>2451</v>
      </c>
      <c r="B1092" t="s">
        <v>2450</v>
      </c>
      <c r="C1092" s="30" t="e">
        <f>VLOOKUP(A1092,Tabela1[[#All],[SKU]:[VALOR UNITÁRIO]],3,FALSE)</f>
        <v>#N/A</v>
      </c>
      <c r="D1092" s="2" t="s">
        <v>2523</v>
      </c>
      <c r="E1092" t="e">
        <f>VLOOKUP(A1092,Tabela1[[SKU]:[VIGÊNCIA]],2,FALSE)</f>
        <v>#N/A</v>
      </c>
      <c r="F1092" s="2" t="s">
        <v>215</v>
      </c>
      <c r="G1092" s="31" t="s">
        <v>1897</v>
      </c>
    </row>
    <row r="1093" spans="1:7" x14ac:dyDescent="0.3">
      <c r="A1093" s="29" t="s">
        <v>2453</v>
      </c>
      <c r="B1093" t="s">
        <v>2452</v>
      </c>
      <c r="C1093" s="30" t="e">
        <f>VLOOKUP(A1093,Tabela1[[#All],[SKU]:[VALOR UNITÁRIO]],3,FALSE)</f>
        <v>#N/A</v>
      </c>
      <c r="D1093" s="2" t="s">
        <v>2523</v>
      </c>
      <c r="E1093" t="e">
        <f>VLOOKUP(A1093,Tabela1[[SKU]:[VIGÊNCIA]],2,FALSE)</f>
        <v>#N/A</v>
      </c>
      <c r="F1093" s="2" t="s">
        <v>215</v>
      </c>
      <c r="G1093" s="31" t="s">
        <v>1897</v>
      </c>
    </row>
    <row r="1094" spans="1:7" x14ac:dyDescent="0.3">
      <c r="A1094" s="29" t="s">
        <v>2455</v>
      </c>
      <c r="B1094" t="s">
        <v>2454</v>
      </c>
      <c r="C1094" s="30" t="e">
        <f>VLOOKUP(A1094,Tabela1[[#All],[SKU]:[VALOR UNITÁRIO]],3,FALSE)</f>
        <v>#N/A</v>
      </c>
      <c r="D1094" s="2" t="s">
        <v>2523</v>
      </c>
      <c r="E1094" t="e">
        <f>VLOOKUP(A1094,Tabela1[[SKU]:[VIGÊNCIA]],2,FALSE)</f>
        <v>#N/A</v>
      </c>
      <c r="F1094" s="2" t="s">
        <v>215</v>
      </c>
      <c r="G1094" s="31" t="s">
        <v>1897</v>
      </c>
    </row>
    <row r="1095" spans="1:7" x14ac:dyDescent="0.3">
      <c r="A1095" s="29" t="s">
        <v>2457</v>
      </c>
      <c r="B1095" t="s">
        <v>2456</v>
      </c>
      <c r="C1095" s="30" t="e">
        <f>VLOOKUP(A1095,Tabela1[[#All],[SKU]:[VALOR UNITÁRIO]],3,FALSE)</f>
        <v>#N/A</v>
      </c>
      <c r="D1095" s="2" t="s">
        <v>2523</v>
      </c>
      <c r="E1095" t="e">
        <f>VLOOKUP(A1095,Tabela1[[SKU]:[VIGÊNCIA]],2,FALSE)</f>
        <v>#N/A</v>
      </c>
      <c r="F1095" s="2" t="s">
        <v>215</v>
      </c>
      <c r="G1095" s="31" t="s">
        <v>1897</v>
      </c>
    </row>
    <row r="1096" spans="1:7" x14ac:dyDescent="0.3">
      <c r="A1096" s="29" t="s">
        <v>2459</v>
      </c>
      <c r="B1096" t="s">
        <v>2458</v>
      </c>
      <c r="C1096" s="30" t="e">
        <f>VLOOKUP(A1096,Tabela1[[#All],[SKU]:[VALOR UNITÁRIO]],3,FALSE)</f>
        <v>#N/A</v>
      </c>
      <c r="D1096" s="2" t="s">
        <v>2523</v>
      </c>
      <c r="E1096" t="e">
        <f>VLOOKUP(A1096,Tabela1[[SKU]:[VIGÊNCIA]],2,FALSE)</f>
        <v>#N/A</v>
      </c>
      <c r="F1096" s="2" t="s">
        <v>215</v>
      </c>
      <c r="G1096" s="31" t="s">
        <v>1897</v>
      </c>
    </row>
    <row r="1097" spans="1:7" x14ac:dyDescent="0.3">
      <c r="A1097" s="29" t="s">
        <v>2461</v>
      </c>
      <c r="B1097" t="s">
        <v>2460</v>
      </c>
      <c r="C1097" s="30" t="e">
        <f>VLOOKUP(A1097,Tabela1[[#All],[SKU]:[VALOR UNITÁRIO]],3,FALSE)</f>
        <v>#N/A</v>
      </c>
      <c r="D1097" s="2" t="s">
        <v>2523</v>
      </c>
      <c r="E1097" t="e">
        <f>VLOOKUP(A1097,Tabela1[[SKU]:[VIGÊNCIA]],2,FALSE)</f>
        <v>#N/A</v>
      </c>
      <c r="F1097" s="2" t="s">
        <v>215</v>
      </c>
      <c r="G1097" s="31" t="s">
        <v>1897</v>
      </c>
    </row>
    <row r="1098" spans="1:7" x14ac:dyDescent="0.3">
      <c r="A1098" s="29" t="s">
        <v>2463</v>
      </c>
      <c r="B1098" t="s">
        <v>2462</v>
      </c>
      <c r="C1098" s="30" t="e">
        <f>VLOOKUP(A1098,Tabela1[[#All],[SKU]:[VALOR UNITÁRIO]],3,FALSE)</f>
        <v>#N/A</v>
      </c>
      <c r="D1098" s="2" t="s">
        <v>2523</v>
      </c>
      <c r="E1098" t="e">
        <f>VLOOKUP(A1098,Tabela1[[SKU]:[VIGÊNCIA]],2,FALSE)</f>
        <v>#N/A</v>
      </c>
      <c r="F1098" s="2" t="s">
        <v>215</v>
      </c>
      <c r="G1098" s="31" t="s">
        <v>1897</v>
      </c>
    </row>
    <row r="1099" spans="1:7" x14ac:dyDescent="0.3">
      <c r="A1099" s="29" t="s">
        <v>2465</v>
      </c>
      <c r="B1099" t="s">
        <v>2464</v>
      </c>
      <c r="C1099" s="30" t="e">
        <f>VLOOKUP(A1099,Tabela1[[#All],[SKU]:[VALOR UNITÁRIO]],3,FALSE)</f>
        <v>#N/A</v>
      </c>
      <c r="D1099" s="2" t="s">
        <v>2523</v>
      </c>
      <c r="E1099" t="e">
        <f>VLOOKUP(A1099,Tabela1[[SKU]:[VIGÊNCIA]],2,FALSE)</f>
        <v>#N/A</v>
      </c>
      <c r="F1099" s="2" t="s">
        <v>215</v>
      </c>
      <c r="G1099" s="31" t="s">
        <v>1897</v>
      </c>
    </row>
    <row r="1100" spans="1:7" x14ac:dyDescent="0.3">
      <c r="A1100" s="29" t="s">
        <v>2467</v>
      </c>
      <c r="B1100" t="s">
        <v>2466</v>
      </c>
      <c r="C1100" s="30" t="e">
        <f>VLOOKUP(A1100,Tabela1[[#All],[SKU]:[VALOR UNITÁRIO]],3,FALSE)</f>
        <v>#N/A</v>
      </c>
      <c r="D1100" s="2" t="s">
        <v>2523</v>
      </c>
      <c r="E1100" t="e">
        <f>VLOOKUP(A1100,Tabela1[[SKU]:[VIGÊNCIA]],2,FALSE)</f>
        <v>#N/A</v>
      </c>
      <c r="F1100" s="2" t="s">
        <v>215</v>
      </c>
      <c r="G1100" s="31" t="s">
        <v>1897</v>
      </c>
    </row>
    <row r="1101" spans="1:7" x14ac:dyDescent="0.3">
      <c r="A1101" s="29" t="s">
        <v>2469</v>
      </c>
      <c r="B1101" t="s">
        <v>2468</v>
      </c>
      <c r="C1101" s="30" t="e">
        <f>VLOOKUP(A1101,Tabela1[[#All],[SKU]:[VALOR UNITÁRIO]],3,FALSE)</f>
        <v>#N/A</v>
      </c>
      <c r="D1101" s="2" t="s">
        <v>2523</v>
      </c>
      <c r="E1101" t="e">
        <f>VLOOKUP(A1101,Tabela1[[SKU]:[VIGÊNCIA]],2,FALSE)</f>
        <v>#N/A</v>
      </c>
      <c r="F1101" s="2" t="s">
        <v>215</v>
      </c>
      <c r="G1101" s="31" t="s">
        <v>1897</v>
      </c>
    </row>
    <row r="1102" spans="1:7" x14ac:dyDescent="0.3">
      <c r="A1102" s="29" t="s">
        <v>2471</v>
      </c>
      <c r="B1102" t="s">
        <v>2470</v>
      </c>
      <c r="C1102" s="30" t="e">
        <f>VLOOKUP(A1102,Tabela1[[#All],[SKU]:[VALOR UNITÁRIO]],3,FALSE)</f>
        <v>#N/A</v>
      </c>
      <c r="D1102" s="2" t="s">
        <v>2523</v>
      </c>
      <c r="E1102" t="e">
        <f>VLOOKUP(A1102,Tabela1[[SKU]:[VIGÊNCIA]],2,FALSE)</f>
        <v>#N/A</v>
      </c>
      <c r="F1102" s="2" t="s">
        <v>215</v>
      </c>
      <c r="G1102" s="31" t="s">
        <v>1897</v>
      </c>
    </row>
    <row r="1103" spans="1:7" x14ac:dyDescent="0.3">
      <c r="A1103" s="29" t="s">
        <v>2473</v>
      </c>
      <c r="B1103" t="s">
        <v>2472</v>
      </c>
      <c r="C1103" s="30" t="e">
        <f>VLOOKUP(A1103,Tabela1[[#All],[SKU]:[VALOR UNITÁRIO]],3,FALSE)</f>
        <v>#N/A</v>
      </c>
      <c r="D1103" s="2" t="s">
        <v>2523</v>
      </c>
      <c r="E1103" t="e">
        <f>VLOOKUP(A1103,Tabela1[[SKU]:[VIGÊNCIA]],2,FALSE)</f>
        <v>#N/A</v>
      </c>
      <c r="F1103" s="2" t="s">
        <v>215</v>
      </c>
      <c r="G1103" s="31" t="s">
        <v>1897</v>
      </c>
    </row>
    <row r="1104" spans="1:7" x14ac:dyDescent="0.3">
      <c r="A1104" s="29" t="s">
        <v>2475</v>
      </c>
      <c r="B1104" t="s">
        <v>2474</v>
      </c>
      <c r="C1104" s="30" t="e">
        <f>VLOOKUP(A1104,Tabela1[[#All],[SKU]:[VALOR UNITÁRIO]],3,FALSE)</f>
        <v>#N/A</v>
      </c>
      <c r="D1104" s="2" t="s">
        <v>2523</v>
      </c>
      <c r="E1104" t="e">
        <f>VLOOKUP(A1104,Tabela1[[SKU]:[VIGÊNCIA]],2,FALSE)</f>
        <v>#N/A</v>
      </c>
      <c r="F1104" s="2" t="s">
        <v>215</v>
      </c>
      <c r="G1104" s="31" t="s">
        <v>1897</v>
      </c>
    </row>
    <row r="1105" spans="1:7" x14ac:dyDescent="0.3">
      <c r="A1105" s="29" t="s">
        <v>2477</v>
      </c>
      <c r="B1105" t="s">
        <v>2476</v>
      </c>
      <c r="C1105" s="30" t="e">
        <f>VLOOKUP(A1105,Tabela1[[#All],[SKU]:[VALOR UNITÁRIO]],3,FALSE)</f>
        <v>#N/A</v>
      </c>
      <c r="D1105" s="2" t="s">
        <v>2523</v>
      </c>
      <c r="E1105" t="e">
        <f>VLOOKUP(A1105,Tabela1[[SKU]:[VIGÊNCIA]],2,FALSE)</f>
        <v>#N/A</v>
      </c>
      <c r="F1105" s="2" t="s">
        <v>215</v>
      </c>
      <c r="G1105" s="31" t="s">
        <v>1897</v>
      </c>
    </row>
    <row r="1106" spans="1:7" x14ac:dyDescent="0.3">
      <c r="A1106" s="29" t="s">
        <v>2479</v>
      </c>
      <c r="B1106" t="s">
        <v>2478</v>
      </c>
      <c r="C1106" s="30" t="e">
        <f>VLOOKUP(A1106,Tabela1[[#All],[SKU]:[VALOR UNITÁRIO]],3,FALSE)</f>
        <v>#N/A</v>
      </c>
      <c r="D1106" s="2" t="s">
        <v>2523</v>
      </c>
      <c r="E1106" t="e">
        <f>VLOOKUP(A1106,Tabela1[[SKU]:[VIGÊNCIA]],2,FALSE)</f>
        <v>#N/A</v>
      </c>
      <c r="F1106" s="2" t="s">
        <v>215</v>
      </c>
      <c r="G1106" s="31" t="s">
        <v>1897</v>
      </c>
    </row>
    <row r="1107" spans="1:7" x14ac:dyDescent="0.3">
      <c r="A1107" s="29" t="s">
        <v>2481</v>
      </c>
      <c r="B1107" t="s">
        <v>2480</v>
      </c>
      <c r="C1107" s="30" t="e">
        <f>VLOOKUP(A1107,Tabela1[[#All],[SKU]:[VALOR UNITÁRIO]],3,FALSE)</f>
        <v>#N/A</v>
      </c>
      <c r="D1107" s="2" t="s">
        <v>2523</v>
      </c>
      <c r="E1107" t="e">
        <f>VLOOKUP(A1107,Tabela1[[SKU]:[VIGÊNCIA]],2,FALSE)</f>
        <v>#N/A</v>
      </c>
      <c r="F1107" s="2" t="s">
        <v>215</v>
      </c>
      <c r="G1107" s="31" t="s">
        <v>1897</v>
      </c>
    </row>
    <row r="1108" spans="1:7" x14ac:dyDescent="0.3">
      <c r="A1108" s="29" t="s">
        <v>2483</v>
      </c>
      <c r="B1108" t="s">
        <v>2482</v>
      </c>
      <c r="C1108" s="30" t="e">
        <f>VLOOKUP(A1108,Tabela1[[#All],[SKU]:[VALOR UNITÁRIO]],3,FALSE)</f>
        <v>#N/A</v>
      </c>
      <c r="D1108" s="2" t="s">
        <v>2523</v>
      </c>
      <c r="E1108" t="e">
        <f>VLOOKUP(A1108,Tabela1[[SKU]:[VIGÊNCIA]],2,FALSE)</f>
        <v>#N/A</v>
      </c>
      <c r="F1108" s="2" t="s">
        <v>215</v>
      </c>
      <c r="G1108" s="31" t="s">
        <v>1897</v>
      </c>
    </row>
    <row r="1109" spans="1:7" x14ac:dyDescent="0.3">
      <c r="A1109" s="29" t="s">
        <v>2485</v>
      </c>
      <c r="B1109" t="s">
        <v>2484</v>
      </c>
      <c r="C1109" s="30" t="e">
        <f>VLOOKUP(A1109,Tabela1[[#All],[SKU]:[VALOR UNITÁRIO]],3,FALSE)</f>
        <v>#N/A</v>
      </c>
      <c r="D1109" s="2" t="s">
        <v>2523</v>
      </c>
      <c r="E1109" t="e">
        <f>VLOOKUP(A1109,Tabela1[[SKU]:[VIGÊNCIA]],2,FALSE)</f>
        <v>#N/A</v>
      </c>
      <c r="F1109" s="2" t="s">
        <v>215</v>
      </c>
      <c r="G1109" s="31" t="s">
        <v>1897</v>
      </c>
    </row>
    <row r="1110" spans="1:7" x14ac:dyDescent="0.3">
      <c r="A1110" s="29" t="s">
        <v>2487</v>
      </c>
      <c r="B1110" t="s">
        <v>2486</v>
      </c>
      <c r="C1110" s="30" t="e">
        <f>VLOOKUP(A1110,Tabela1[[#All],[SKU]:[VALOR UNITÁRIO]],3,FALSE)</f>
        <v>#N/A</v>
      </c>
      <c r="D1110" s="2" t="s">
        <v>2523</v>
      </c>
      <c r="E1110" t="e">
        <f>VLOOKUP(A1110,Tabela1[[SKU]:[VIGÊNCIA]],2,FALSE)</f>
        <v>#N/A</v>
      </c>
      <c r="F1110" s="2" t="s">
        <v>215</v>
      </c>
      <c r="G1110" s="31" t="s">
        <v>1897</v>
      </c>
    </row>
    <row r="1111" spans="1:7" x14ac:dyDescent="0.3">
      <c r="A1111" s="29" t="s">
        <v>2489</v>
      </c>
      <c r="B1111" t="s">
        <v>2488</v>
      </c>
      <c r="C1111" s="30" t="e">
        <f>VLOOKUP(A1111,Tabela1[[#All],[SKU]:[VALOR UNITÁRIO]],3,FALSE)</f>
        <v>#N/A</v>
      </c>
      <c r="D1111" s="2" t="s">
        <v>2523</v>
      </c>
      <c r="E1111" t="e">
        <f>VLOOKUP(A1111,Tabela1[[SKU]:[VIGÊNCIA]],2,FALSE)</f>
        <v>#N/A</v>
      </c>
      <c r="F1111" s="2" t="s">
        <v>215</v>
      </c>
      <c r="G1111" s="31" t="s">
        <v>1897</v>
      </c>
    </row>
    <row r="1112" spans="1:7" x14ac:dyDescent="0.3">
      <c r="A1112" s="29" t="s">
        <v>2491</v>
      </c>
      <c r="B1112" t="s">
        <v>2490</v>
      </c>
      <c r="C1112" s="30">
        <f>VLOOKUP(A1112,Tabela1[[#All],[SKU]:[VALOR UNITÁRIO]],3,FALSE)</f>
        <v>80.28</v>
      </c>
      <c r="D1112" s="2" t="s">
        <v>2523</v>
      </c>
      <c r="E1112" t="str">
        <f>VLOOKUP(A1112,Tabela1[[SKU]:[VIGÊNCIA]],2,FALSE)</f>
        <v>1 YEAR</v>
      </c>
      <c r="F1112" s="2" t="s">
        <v>215</v>
      </c>
      <c r="G1112" s="31" t="s">
        <v>1897</v>
      </c>
    </row>
    <row r="1113" spans="1:7" x14ac:dyDescent="0.3">
      <c r="A1113" s="29" t="s">
        <v>2493</v>
      </c>
      <c r="B1113" t="s">
        <v>2492</v>
      </c>
      <c r="C1113" s="30">
        <f>VLOOKUP(A1113,Tabela1[[#All],[SKU]:[VALOR UNITÁRIO]],3,FALSE)</f>
        <v>214.89</v>
      </c>
      <c r="D1113" s="2" t="s">
        <v>2523</v>
      </c>
      <c r="E1113" t="str">
        <f>VLOOKUP(A1113,Tabela1[[SKU]:[VIGÊNCIA]],2,FALSE)</f>
        <v>3 YEAR</v>
      </c>
      <c r="F1113" s="2" t="s">
        <v>215</v>
      </c>
      <c r="G1113" s="31" t="s">
        <v>1897</v>
      </c>
    </row>
    <row r="1114" spans="1:7" x14ac:dyDescent="0.3">
      <c r="A1114" s="29" t="s">
        <v>2495</v>
      </c>
      <c r="B1114" t="s">
        <v>2494</v>
      </c>
      <c r="C1114" s="30">
        <f>VLOOKUP(A1114,Tabela1[[#All],[SKU]:[VALOR UNITÁRIO]],3,FALSE)</f>
        <v>344.64</v>
      </c>
      <c r="D1114" s="2" t="s">
        <v>2523</v>
      </c>
      <c r="E1114" t="str">
        <f>VLOOKUP(A1114,Tabela1[[SKU]:[VIGÊNCIA]],2,FALSE)</f>
        <v>5 YEAR</v>
      </c>
      <c r="F1114" s="2" t="s">
        <v>215</v>
      </c>
      <c r="G1114" s="31" t="s">
        <v>1897</v>
      </c>
    </row>
    <row r="1115" spans="1:7" x14ac:dyDescent="0.3">
      <c r="A1115" s="29" t="s">
        <v>2497</v>
      </c>
      <c r="B1115" t="s">
        <v>2496</v>
      </c>
      <c r="C1115" s="30">
        <f>VLOOKUP(A1115,Tabela1[[#All],[SKU]:[VALOR UNITÁRIO]],3,FALSE)</f>
        <v>80.28</v>
      </c>
      <c r="D1115" s="2" t="s">
        <v>2523</v>
      </c>
      <c r="E1115" t="str">
        <f>VLOOKUP(A1115,Tabela1[[SKU]:[VIGÊNCIA]],2,FALSE)</f>
        <v>1 YEAR</v>
      </c>
      <c r="F1115" s="2" t="s">
        <v>215</v>
      </c>
      <c r="G1115" s="31" t="s">
        <v>1897</v>
      </c>
    </row>
    <row r="1116" spans="1:7" x14ac:dyDescent="0.3">
      <c r="A1116" s="29" t="s">
        <v>2499</v>
      </c>
      <c r="B1116" t="s">
        <v>2498</v>
      </c>
      <c r="C1116" s="30">
        <f>VLOOKUP(A1116,Tabela1[[#All],[SKU]:[VALOR UNITÁRIO]],3,FALSE)</f>
        <v>214.89</v>
      </c>
      <c r="D1116" s="2" t="s">
        <v>2523</v>
      </c>
      <c r="E1116" t="str">
        <f>VLOOKUP(A1116,Tabela1[[SKU]:[VIGÊNCIA]],2,FALSE)</f>
        <v>3 YEAR</v>
      </c>
      <c r="F1116" s="2" t="s">
        <v>215</v>
      </c>
      <c r="G1116" s="31" t="s">
        <v>1897</v>
      </c>
    </row>
    <row r="1117" spans="1:7" x14ac:dyDescent="0.3">
      <c r="A1117" s="29" t="s">
        <v>2501</v>
      </c>
      <c r="B1117" t="s">
        <v>2500</v>
      </c>
      <c r="C1117" s="30">
        <f>VLOOKUP(A1117,Tabela1[[#All],[SKU]:[VALOR UNITÁRIO]],3,FALSE)</f>
        <v>344.64</v>
      </c>
      <c r="D1117" s="2" t="s">
        <v>2523</v>
      </c>
      <c r="E1117" t="str">
        <f>VLOOKUP(A1117,Tabela1[[SKU]:[VIGÊNCIA]],2,FALSE)</f>
        <v>5 YEAR</v>
      </c>
      <c r="F1117" s="2" t="s">
        <v>215</v>
      </c>
      <c r="G1117" s="31" t="s">
        <v>1897</v>
      </c>
    </row>
    <row r="1118" spans="1:7" x14ac:dyDescent="0.3">
      <c r="A1118" s="29" t="s">
        <v>2503</v>
      </c>
      <c r="B1118" t="s">
        <v>2502</v>
      </c>
      <c r="C1118" s="30">
        <f>VLOOKUP(A1118,Tabela1[[#All],[SKU]:[VALOR UNITÁRIO]],3,FALSE)</f>
        <v>17.84</v>
      </c>
      <c r="D1118" s="2" t="s">
        <v>2523</v>
      </c>
      <c r="E1118" t="str">
        <f>VLOOKUP(A1118,Tabela1[[SKU]:[VIGÊNCIA]],2,FALSE)</f>
        <v>1 YEAR</v>
      </c>
      <c r="F1118" s="2" t="s">
        <v>215</v>
      </c>
      <c r="G1118" s="31" t="s">
        <v>1897</v>
      </c>
    </row>
    <row r="1119" spans="1:7" x14ac:dyDescent="0.3">
      <c r="A1119" s="29" t="s">
        <v>2505</v>
      </c>
      <c r="B1119" t="s">
        <v>2504</v>
      </c>
      <c r="C1119" s="30">
        <f>VLOOKUP(A1119,Tabela1[[#All],[SKU]:[VALOR UNITÁRIO]],3,FALSE)</f>
        <v>48.66</v>
      </c>
      <c r="D1119" s="2" t="s">
        <v>2523</v>
      </c>
      <c r="E1119" t="str">
        <f>VLOOKUP(A1119,Tabela1[[SKU]:[VIGÊNCIA]],2,FALSE)</f>
        <v>3 YEAR</v>
      </c>
      <c r="F1119" s="2" t="s">
        <v>215</v>
      </c>
      <c r="G1119" s="31" t="s">
        <v>1897</v>
      </c>
    </row>
    <row r="1120" spans="1:7" x14ac:dyDescent="0.3">
      <c r="A1120" s="29" t="s">
        <v>2507</v>
      </c>
      <c r="B1120" t="s">
        <v>2506</v>
      </c>
      <c r="C1120" s="30">
        <f>VLOOKUP(A1120,Tabela1[[#All],[SKU]:[VALOR UNITÁRIO]],3,FALSE)</f>
        <v>77.040000000000006</v>
      </c>
      <c r="D1120" s="2" t="s">
        <v>2523</v>
      </c>
      <c r="E1120" t="str">
        <f>VLOOKUP(A1120,Tabela1[[SKU]:[VIGÊNCIA]],2,FALSE)</f>
        <v>5 YEAR</v>
      </c>
      <c r="F1120" s="2" t="s">
        <v>215</v>
      </c>
      <c r="G1120" s="31" t="s">
        <v>1897</v>
      </c>
    </row>
    <row r="1121" spans="1:7" x14ac:dyDescent="0.3">
      <c r="A1121" s="29" t="s">
        <v>2509</v>
      </c>
      <c r="B1121" t="s">
        <v>2508</v>
      </c>
      <c r="C1121" s="30">
        <f>VLOOKUP(A1121,Tabela1[[#All],[SKU]:[VALOR UNITÁRIO]],3,FALSE)</f>
        <v>17.84</v>
      </c>
      <c r="D1121" s="2" t="s">
        <v>2523</v>
      </c>
      <c r="E1121" t="str">
        <f>VLOOKUP(A1121,Tabela1[[SKU]:[VIGÊNCIA]],2,FALSE)</f>
        <v>1 YEAR</v>
      </c>
      <c r="F1121" s="2" t="s">
        <v>215</v>
      </c>
      <c r="G1121" s="31" t="s">
        <v>1897</v>
      </c>
    </row>
    <row r="1122" spans="1:7" x14ac:dyDescent="0.3">
      <c r="A1122" s="29" t="s">
        <v>2511</v>
      </c>
      <c r="B1122" t="s">
        <v>2510</v>
      </c>
      <c r="C1122" s="30">
        <f>VLOOKUP(A1122,Tabela1[[#All],[SKU]:[VALOR UNITÁRIO]],3,FALSE)</f>
        <v>48.66</v>
      </c>
      <c r="D1122" s="2" t="s">
        <v>2523</v>
      </c>
      <c r="E1122" t="str">
        <f>VLOOKUP(A1122,Tabela1[[SKU]:[VIGÊNCIA]],2,FALSE)</f>
        <v>3 YEAR</v>
      </c>
      <c r="F1122" s="2" t="s">
        <v>215</v>
      </c>
      <c r="G1122" s="31" t="s">
        <v>1897</v>
      </c>
    </row>
    <row r="1123" spans="1:7" x14ac:dyDescent="0.3">
      <c r="A1123" s="29" t="s">
        <v>2513</v>
      </c>
      <c r="B1123" t="s">
        <v>2512</v>
      </c>
      <c r="C1123" s="30">
        <f>VLOOKUP(A1123,Tabela1[[#All],[SKU]:[VALOR UNITÁRIO]],3,FALSE)</f>
        <v>77.040000000000006</v>
      </c>
      <c r="D1123" s="2" t="s">
        <v>2523</v>
      </c>
      <c r="E1123" t="str">
        <f>VLOOKUP(A1123,Tabela1[[SKU]:[VIGÊNCIA]],2,FALSE)</f>
        <v>5 YEAR</v>
      </c>
      <c r="F1123" s="2" t="s">
        <v>215</v>
      </c>
      <c r="G1123" s="31" t="s">
        <v>1897</v>
      </c>
    </row>
    <row r="1124" spans="1:7" x14ac:dyDescent="0.3">
      <c r="A1124" s="29" t="s">
        <v>2515</v>
      </c>
      <c r="B1124" t="s">
        <v>2514</v>
      </c>
      <c r="C1124" s="30">
        <f>VLOOKUP(A1124,Tabela1[[#All],[SKU]:[VALOR UNITÁRIO]],3,FALSE)</f>
        <v>21.24</v>
      </c>
      <c r="D1124" s="2" t="s">
        <v>2523</v>
      </c>
      <c r="E1124" t="str">
        <f>VLOOKUP(A1124,Tabela1[[SKU]:[VIGÊNCIA]],2,FALSE)</f>
        <v>N/A</v>
      </c>
      <c r="F1124" s="2" t="s">
        <v>215</v>
      </c>
      <c r="G1124" s="31" t="s">
        <v>1897</v>
      </c>
    </row>
    <row r="1125" spans="1:7" x14ac:dyDescent="0.3">
      <c r="A1125" s="29" t="s">
        <v>2517</v>
      </c>
      <c r="B1125" t="s">
        <v>2516</v>
      </c>
      <c r="C1125" s="30">
        <f>VLOOKUP(A1125,Tabela1[[#All],[SKU]:[VALOR UNITÁRIO]],3,FALSE)</f>
        <v>0</v>
      </c>
      <c r="D1125" s="2" t="s">
        <v>2523</v>
      </c>
      <c r="E1125" t="str">
        <f>VLOOKUP(A1125,Tabela1[[SKU]:[VIGÊNCIA]],2,FALSE)</f>
        <v>N/A</v>
      </c>
      <c r="F1125" s="2" t="s">
        <v>215</v>
      </c>
      <c r="G1125" s="31" t="s">
        <v>1897</v>
      </c>
    </row>
    <row r="1126" spans="1:7" x14ac:dyDescent="0.3">
      <c r="A1126" s="29" t="s">
        <v>2519</v>
      </c>
      <c r="B1126" t="s">
        <v>2518</v>
      </c>
      <c r="C1126" s="30">
        <f>VLOOKUP(A1126,Tabela1[[#All],[SKU]:[VALOR UNITÁRIO]],3,FALSE)</f>
        <v>4.3899999999999997</v>
      </c>
      <c r="D1126" s="2" t="s">
        <v>2523</v>
      </c>
      <c r="E1126" t="str">
        <f>VLOOKUP(A1126,Tabela1[[SKU]:[VIGÊNCIA]],2,FALSE)</f>
        <v>N/A</v>
      </c>
      <c r="F1126" s="2" t="s">
        <v>215</v>
      </c>
      <c r="G1126" s="31" t="s">
        <v>1897</v>
      </c>
    </row>
    <row r="1127" spans="1:7" x14ac:dyDescent="0.3">
      <c r="A1127" s="29" t="s">
        <v>2521</v>
      </c>
      <c r="B1127" t="s">
        <v>2520</v>
      </c>
      <c r="C1127" s="30">
        <f>VLOOKUP(A1127,Tabela1[[#All],[SKU]:[VALOR UNITÁRIO]],3,FALSE)</f>
        <v>0</v>
      </c>
      <c r="D1127" s="2" t="s">
        <v>2523</v>
      </c>
      <c r="E1127" t="str">
        <f>VLOOKUP(A1127,Tabela1[[SKU]:[VIGÊNCIA]],2,FALSE)</f>
        <v>N/A</v>
      </c>
      <c r="F1127" s="2" t="s">
        <v>215</v>
      </c>
      <c r="G1127" s="31" t="s">
        <v>1897</v>
      </c>
    </row>
  </sheetData>
  <sheetProtection algorithmName="SHA-512" hashValue="f1ec8ZcRnMTK3/lzclNzGyf7wcIkHOGmLVuxYGkgxRXxSriLwh3Or7gu4W6++Zj80cPIdWi26wgnfypNr64aJQ==" saltValue="Xzx3RVQ93XTVtFUPKqRtqA==" spinCount="100000" sheet="1"/>
  <autoFilter ref="A1:G1127" xr:uid="{B1795F52-7121-4AD5-9EC9-AD56E199E330}"/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8F503-B5BE-4BA9-992D-17EBCE9E91DC}">
  <ds:schemaRefs>
    <ds:schemaRef ds:uri="http://schemas.microsoft.com/office/2006/documentManagement/types"/>
    <ds:schemaRef ds:uri="http://www.w3.org/XML/1998/namespace"/>
    <ds:schemaRef ds:uri="e041487b-8551-4cb5-bb3e-24d6c7e1e22d"/>
    <ds:schemaRef ds:uri="05f87ab7-0fe9-4f75-83c6-0e07a15c4c21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2B81328-5806-4D26-869B-EA31DC3E9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1487b-8551-4cb5-bb3e-24d6c7e1e22d"/>
    <ds:schemaRef ds:uri="05f87ab7-0fe9-4f75-83c6-0e07a15c4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55DB2-2339-4531-BB13-91E70B8F8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Acronis 2BC</vt:lpstr>
      <vt:lpstr>Acronis Commitment</vt:lpstr>
      <vt:lpstr>Formulários</vt:lpstr>
      <vt:lpstr>Consumidor Corporativo</vt:lpstr>
      <vt:lpstr>Setor Público</vt:lpstr>
      <vt:lpstr>Seletor</vt:lpstr>
      <vt:lpstr>Cotação</vt:lpstr>
      <vt:lpstr>PN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Nathalia Zago | VUNO</cp:lastModifiedBy>
  <cp:revision/>
  <dcterms:created xsi:type="dcterms:W3CDTF">2020-08-17T13:49:43Z</dcterms:created>
  <dcterms:modified xsi:type="dcterms:W3CDTF">2026-06-12T18:11:37Z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